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<sst xmlns="http://schemas.openxmlformats.org/spreadsheetml/2006/main" count="35" uniqueCount="34">
  <si>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MPS Investments in Tools</t>
  </si>
  <si>
    <t xml:space="preserve"> </t>
  </si>
  <si>
    <t>Change over</t>
  </si>
  <si>
    <t>FY 2003</t>
  </si>
  <si>
    <t>FY 2004</t>
  </si>
  <si>
    <t>FY 2005</t>
  </si>
  <si>
    <t>Facilities</t>
  </si>
  <si>
    <t>Actual</t>
  </si>
  <si>
    <t>Estimate</t>
  </si>
  <si>
    <t>Request</t>
  </si>
  <si>
    <t>Amount</t>
  </si>
  <si>
    <t>Percent</t>
  </si>
  <si>
    <t>Cornell Electron Storage Ring (CESR)</t>
  </si>
  <si>
    <t>GEMINI</t>
  </si>
  <si>
    <t>Large Hadron Collider</t>
  </si>
  <si>
    <t>Laser Interferometer Gravitational Wave Observatory (LIGO)</t>
  </si>
  <si>
    <t>MSU Cyclotron</t>
  </si>
  <si>
    <t>Nanofabrication (NNUN/NNIN)</t>
  </si>
  <si>
    <t>National High Field Mass Spectrometry Center</t>
  </si>
  <si>
    <t>N/A</t>
  </si>
  <si>
    <t>National High Magnetic Field Laboratory (NHMFL)</t>
  </si>
  <si>
    <t>RSVP</t>
  </si>
  <si>
    <t>Other MPS Facilities</t>
  </si>
  <si>
    <t>Facilities, Subtotal</t>
  </si>
  <si>
    <t>Digital Library</t>
  </si>
  <si>
    <t>Research Resources</t>
  </si>
  <si>
    <t>Infrastructure and Instrumentation, Subtotal</t>
  </si>
  <si>
    <t>NAIC</t>
  </si>
  <si>
    <t>NCAR</t>
  </si>
  <si>
    <t>NOAO</t>
  </si>
  <si>
    <t>NRAO</t>
  </si>
  <si>
    <t>FFRDCs, Subtotal</t>
  </si>
  <si>
    <t>Tools, Total</t>
  </si>
  <si>
    <t>1/ R&amp;D for RSVP was supported through Disciplinary Research in FY 2003 for a total of $1.90 million.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</si>
</sst>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_);[Red]\(0.00\)"/>
    <numFmt numFmtId="168" formatCode="0.0%"/>
    <numFmt numFmtId="169" formatCode="&quot;$&quot;#,##0.00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7" fontId="2" fillId="0" borderId="4" xfId="20" applyNumberFormat="1" applyFont="1" applyBorder="1" applyAlignment="1" applyProtection="1">
      <alignment horizontal="left"/>
      <protection/>
    </xf>
    <xf numFmtId="167" fontId="2" fillId="0" borderId="0" xfId="20" applyNumberFormat="1" applyFont="1" applyBorder="1" applyAlignment="1" applyProtection="1">
      <alignment horizontal="left"/>
      <protection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8" fontId="2" fillId="0" borderId="5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167" fontId="2" fillId="0" borderId="4" xfId="19" applyNumberFormat="1" applyFont="1" applyBorder="1" applyAlignment="1" applyProtection="1">
      <alignment horizontal="left"/>
      <protection/>
    </xf>
    <xf numFmtId="167" fontId="2" fillId="0" borderId="0" xfId="19" applyNumberFormat="1" applyFont="1" applyBorder="1" applyAlignment="1" applyProtection="1">
      <alignment horizontal="left"/>
      <protection/>
    </xf>
    <xf numFmtId="168" fontId="2" fillId="0" borderId="5" xfId="0" applyNumberFormat="1" applyFont="1" applyBorder="1" applyAlignment="1">
      <alignment horizontal="right"/>
    </xf>
    <xf numFmtId="167" fontId="2" fillId="0" borderId="4" xfId="19" applyNumberFormat="1" applyFont="1" applyBorder="1" applyProtection="1">
      <alignment/>
      <protection/>
    </xf>
    <xf numFmtId="167" fontId="2" fillId="0" borderId="0" xfId="19" applyNumberFormat="1" applyFont="1" applyBorder="1" applyProtection="1">
      <alignment/>
      <protection/>
    </xf>
    <xf numFmtId="167" fontId="2" fillId="0" borderId="6" xfId="20" applyNumberFormat="1" applyFont="1" applyBorder="1" applyAlignment="1" applyProtection="1">
      <alignment horizontal="left"/>
      <protection/>
    </xf>
    <xf numFmtId="167" fontId="2" fillId="0" borderId="7" xfId="20" applyNumberFormat="1" applyFont="1" applyBorder="1" applyAlignment="1" applyProtection="1">
      <alignment horizontal="left"/>
      <protection/>
    </xf>
    <xf numFmtId="4" fontId="2" fillId="0" borderId="7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168" fontId="2" fillId="0" borderId="8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168" fontId="3" fillId="0" borderId="5" xfId="0" applyNumberFormat="1" applyFont="1" applyBorder="1" applyAlignment="1">
      <alignment/>
    </xf>
    <xf numFmtId="167" fontId="2" fillId="0" borderId="4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/>
      <protection/>
    </xf>
    <xf numFmtId="167" fontId="2" fillId="0" borderId="6" xfId="19" applyNumberFormat="1" applyFont="1" applyBorder="1" applyProtection="1">
      <alignment/>
      <protection/>
    </xf>
    <xf numFmtId="167" fontId="2" fillId="0" borderId="7" xfId="19" applyNumberFormat="1" applyFont="1" applyBorder="1" applyProtection="1">
      <alignment/>
      <protection/>
    </xf>
    <xf numFmtId="167" fontId="3" fillId="0" borderId="1" xfId="19" applyNumberFormat="1" applyFont="1" applyBorder="1" applyProtection="1">
      <alignment/>
      <protection/>
    </xf>
    <xf numFmtId="167" fontId="3" fillId="0" borderId="2" xfId="19" applyNumberFormat="1" applyFont="1" applyBorder="1" applyProtection="1">
      <alignment/>
      <protection/>
    </xf>
    <xf numFmtId="4" fontId="3" fillId="0" borderId="2" xfId="0" applyNumberFormat="1" applyFont="1" applyBorder="1" applyAlignment="1">
      <alignment/>
    </xf>
    <xf numFmtId="167" fontId="2" fillId="0" borderId="6" xfId="19" applyNumberFormat="1" applyFont="1" applyBorder="1" applyAlignment="1" applyProtection="1">
      <alignment horizontal="left"/>
      <protection/>
    </xf>
    <xf numFmtId="167" fontId="2" fillId="0" borderId="7" xfId="19" applyNumberFormat="1" applyFont="1" applyBorder="1" applyAlignment="1" applyProtection="1">
      <alignment horizontal="left"/>
      <protection/>
    </xf>
    <xf numFmtId="0" fontId="3" fillId="0" borderId="7" xfId="0" applyFont="1" applyBorder="1" applyAlignment="1">
      <alignment/>
    </xf>
    <xf numFmtId="169" fontId="3" fillId="0" borderId="7" xfId="0" applyNumberFormat="1" applyFont="1" applyBorder="1" applyAlignment="1">
      <alignment/>
    </xf>
    <xf numFmtId="168" fontId="3" fillId="0" borderId="8" xfId="0" applyNumberFormat="1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 (2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9.140625" defaultRowHeight="12.75"/>
  <cols>
    <col min="2" max="2" width="74.57421875" style="0" bestFit="1" customWidth="1"/>
    <col min="4" max="4" width="7.57421875" style="0" bestFit="1" customWidth="1"/>
    <col min="5" max="5" width="7.7109375" style="0" bestFit="1" customWidth="1"/>
    <col min="6" max="6" width="7.57421875" style="0" bestFit="1" customWidth="1"/>
    <col min="7" max="8" width="7.140625" style="0" bestFit="1" customWidth="1"/>
  </cols>
  <sheetData>
    <row r="1" ht="14.25">
      <c r="A1" s="1" t="s">
        <v>0</v>
      </c>
    </row>
    <row r="2" spans="2:8" ht="12.75">
      <c r="B2" s="2"/>
      <c r="C2" s="3"/>
      <c r="D2" s="3"/>
      <c r="E2" s="4" t="s">
        <v>1</v>
      </c>
      <c r="F2" s="3"/>
      <c r="G2" s="5" t="s">
        <v>2</v>
      </c>
      <c r="H2" s="6"/>
    </row>
    <row r="3" spans="2:8" ht="12.75">
      <c r="B3" s="7"/>
      <c r="C3" s="8"/>
      <c r="D3" s="9" t="s">
        <v>3</v>
      </c>
      <c r="E3" s="9" t="s">
        <v>4</v>
      </c>
      <c r="F3" s="9" t="s">
        <v>5</v>
      </c>
      <c r="G3" s="10" t="s">
        <v>4</v>
      </c>
      <c r="H3" s="11"/>
    </row>
    <row r="4" spans="2:8" ht="12.75">
      <c r="B4" s="12" t="s">
        <v>6</v>
      </c>
      <c r="C4" s="13"/>
      <c r="D4" s="14" t="s">
        <v>7</v>
      </c>
      <c r="E4" s="14" t="s">
        <v>8</v>
      </c>
      <c r="F4" s="14" t="s">
        <v>9</v>
      </c>
      <c r="G4" s="15" t="s">
        <v>10</v>
      </c>
      <c r="H4" s="16" t="s">
        <v>11</v>
      </c>
    </row>
    <row r="5" spans="2:8" ht="12.75">
      <c r="B5" s="17" t="s">
        <v>12</v>
      </c>
      <c r="C5" s="18"/>
      <c r="D5" s="19">
        <v>19.49</v>
      </c>
      <c r="E5" s="20">
        <v>18</v>
      </c>
      <c r="F5" s="19">
        <v>19.7</v>
      </c>
      <c r="G5" s="19">
        <f aca="true" t="shared" si="0" ref="G5:G24">F5-E5</f>
        <v>1.6999999999999993</v>
      </c>
      <c r="H5" s="21">
        <f aca="true" t="shared" si="1" ref="H5:H10">G5/E5</f>
        <v>0.0944444444444444</v>
      </c>
    </row>
    <row r="6" spans="2:8" ht="12.75">
      <c r="B6" s="17" t="s">
        <v>13</v>
      </c>
      <c r="C6" s="18"/>
      <c r="D6" s="19">
        <v>13.48</v>
      </c>
      <c r="E6" s="20">
        <v>14.12</v>
      </c>
      <c r="F6" s="19">
        <v>14.93</v>
      </c>
      <c r="G6" s="19">
        <f t="shared" si="0"/>
        <v>0.8100000000000005</v>
      </c>
      <c r="H6" s="21">
        <f t="shared" si="1"/>
        <v>0.05736543909348446</v>
      </c>
    </row>
    <row r="7" spans="2:8" ht="12.75">
      <c r="B7" s="17" t="s">
        <v>14</v>
      </c>
      <c r="C7" s="18"/>
      <c r="D7" s="19">
        <v>5</v>
      </c>
      <c r="E7" s="22">
        <v>7</v>
      </c>
      <c r="F7" s="19">
        <v>9</v>
      </c>
      <c r="G7" s="19">
        <f t="shared" si="0"/>
        <v>2</v>
      </c>
      <c r="H7" s="21">
        <f t="shared" si="1"/>
        <v>0.2857142857142857</v>
      </c>
    </row>
    <row r="8" spans="2:8" ht="12.75">
      <c r="B8" s="23" t="s">
        <v>15</v>
      </c>
      <c r="C8" s="24"/>
      <c r="D8" s="19">
        <v>33</v>
      </c>
      <c r="E8" s="20">
        <v>33</v>
      </c>
      <c r="F8" s="19">
        <v>33</v>
      </c>
      <c r="G8" s="19">
        <f t="shared" si="0"/>
        <v>0</v>
      </c>
      <c r="H8" s="21">
        <f t="shared" si="1"/>
        <v>0</v>
      </c>
    </row>
    <row r="9" spans="2:8" ht="12.75">
      <c r="B9" s="23" t="s">
        <v>16</v>
      </c>
      <c r="C9" s="24"/>
      <c r="D9" s="19">
        <v>15.65</v>
      </c>
      <c r="E9" s="20">
        <v>15.65</v>
      </c>
      <c r="F9" s="19">
        <v>16.65</v>
      </c>
      <c r="G9" s="19">
        <f t="shared" si="0"/>
        <v>0.9999999999999982</v>
      </c>
      <c r="H9" s="21">
        <f t="shared" si="1"/>
        <v>0.06389776357827465</v>
      </c>
    </row>
    <row r="10" spans="2:8" ht="12.75">
      <c r="B10" s="23" t="s">
        <v>17</v>
      </c>
      <c r="C10" s="24"/>
      <c r="D10" s="19">
        <v>1.75</v>
      </c>
      <c r="E10" s="20">
        <v>2.65</v>
      </c>
      <c r="F10" s="19">
        <v>2.65</v>
      </c>
      <c r="G10" s="19">
        <f t="shared" si="0"/>
        <v>0</v>
      </c>
      <c r="H10" s="21">
        <f t="shared" si="1"/>
        <v>0</v>
      </c>
    </row>
    <row r="11" spans="2:8" ht="12.75">
      <c r="B11" s="23" t="s">
        <v>18</v>
      </c>
      <c r="C11" s="24"/>
      <c r="D11" s="19">
        <v>0.99</v>
      </c>
      <c r="E11" s="20">
        <v>0</v>
      </c>
      <c r="F11" s="19">
        <v>0</v>
      </c>
      <c r="G11" s="19">
        <f t="shared" si="0"/>
        <v>0</v>
      </c>
      <c r="H11" s="25" t="s">
        <v>19</v>
      </c>
    </row>
    <row r="12" spans="2:8" ht="12.75">
      <c r="B12" s="23" t="s">
        <v>20</v>
      </c>
      <c r="C12" s="24"/>
      <c r="D12" s="19">
        <v>24.11</v>
      </c>
      <c r="E12" s="20">
        <f>24.11+0.5</f>
        <v>24.61</v>
      </c>
      <c r="F12" s="19">
        <v>25.61</v>
      </c>
      <c r="G12" s="19">
        <f t="shared" si="0"/>
        <v>1</v>
      </c>
      <c r="H12" s="21">
        <f aca="true" t="shared" si="2" ref="H12:H24">G12/E12</f>
        <v>0.04063388866314507</v>
      </c>
    </row>
    <row r="13" spans="2:8" ht="12.75">
      <c r="B13" s="26" t="s">
        <v>21</v>
      </c>
      <c r="C13" s="27"/>
      <c r="D13" s="19"/>
      <c r="E13" s="20">
        <v>6</v>
      </c>
      <c r="F13" s="19">
        <v>0</v>
      </c>
      <c r="G13" s="19">
        <f t="shared" si="0"/>
        <v>-6</v>
      </c>
      <c r="H13" s="21">
        <f t="shared" si="2"/>
        <v>-1</v>
      </c>
    </row>
    <row r="14" spans="2:8" ht="12.75">
      <c r="B14" s="28" t="s">
        <v>22</v>
      </c>
      <c r="C14" s="29"/>
      <c r="D14" s="30">
        <v>12.9</v>
      </c>
      <c r="E14" s="31">
        <v>11.41</v>
      </c>
      <c r="F14" s="30">
        <v>11.41</v>
      </c>
      <c r="G14" s="30">
        <f t="shared" si="0"/>
        <v>0</v>
      </c>
      <c r="H14" s="32">
        <f t="shared" si="2"/>
        <v>0</v>
      </c>
    </row>
    <row r="15" spans="2:8" ht="12.75">
      <c r="B15" s="33" t="s">
        <v>23</v>
      </c>
      <c r="C15" s="34"/>
      <c r="D15" s="35">
        <f>SUM(D5:D14)</f>
        <v>126.37</v>
      </c>
      <c r="E15" s="35">
        <f>SUM(E5:E14)</f>
        <v>132.44000000000003</v>
      </c>
      <c r="F15" s="35">
        <f>SUM(F5:F14)</f>
        <v>132.95000000000002</v>
      </c>
      <c r="G15" s="35">
        <f t="shared" si="0"/>
        <v>0.5099999999999909</v>
      </c>
      <c r="H15" s="36">
        <f t="shared" si="2"/>
        <v>0.0038508003624282</v>
      </c>
    </row>
    <row r="16" spans="2:8" ht="12.75">
      <c r="B16" s="37" t="s">
        <v>24</v>
      </c>
      <c r="C16" s="38"/>
      <c r="D16" s="19">
        <v>1</v>
      </c>
      <c r="E16" s="20">
        <v>1</v>
      </c>
      <c r="F16" s="19">
        <v>1</v>
      </c>
      <c r="G16" s="19">
        <f t="shared" si="0"/>
        <v>0</v>
      </c>
      <c r="H16" s="21">
        <f t="shared" si="2"/>
        <v>0</v>
      </c>
    </row>
    <row r="17" spans="2:8" ht="12.75">
      <c r="B17" s="39" t="s">
        <v>25</v>
      </c>
      <c r="C17" s="40"/>
      <c r="D17" s="30">
        <v>26.05</v>
      </c>
      <c r="E17" s="31">
        <v>30.28</v>
      </c>
      <c r="F17" s="30">
        <v>42.48</v>
      </c>
      <c r="G17" s="30">
        <f t="shared" si="0"/>
        <v>12.199999999999996</v>
      </c>
      <c r="H17" s="32">
        <f t="shared" si="2"/>
        <v>0.402906208718626</v>
      </c>
    </row>
    <row r="18" spans="2:8" ht="12.75">
      <c r="B18" s="41" t="s">
        <v>26</v>
      </c>
      <c r="C18" s="42"/>
      <c r="D18" s="43">
        <f>SUM(D16:D17)</f>
        <v>27.05</v>
      </c>
      <c r="E18" s="43">
        <f>SUM(E16:E17)</f>
        <v>31.28</v>
      </c>
      <c r="F18" s="35">
        <f>SUM(F16:F17)</f>
        <v>43.48</v>
      </c>
      <c r="G18" s="35">
        <f t="shared" si="0"/>
        <v>12.199999999999996</v>
      </c>
      <c r="H18" s="36">
        <f t="shared" si="2"/>
        <v>0.39002557544757016</v>
      </c>
    </row>
    <row r="19" spans="2:8" ht="12.75">
      <c r="B19" s="23" t="s">
        <v>27</v>
      </c>
      <c r="C19" s="24"/>
      <c r="D19" s="19">
        <v>10.93</v>
      </c>
      <c r="E19" s="22">
        <v>10.54</v>
      </c>
      <c r="F19" s="19">
        <v>10.6</v>
      </c>
      <c r="G19" s="19">
        <f t="shared" si="0"/>
        <v>0.0600000000000005</v>
      </c>
      <c r="H19" s="21">
        <f t="shared" si="2"/>
        <v>0.005692599620493406</v>
      </c>
    </row>
    <row r="20" spans="2:8" ht="12.75">
      <c r="B20" s="23" t="s">
        <v>28</v>
      </c>
      <c r="C20" s="24"/>
      <c r="D20" s="19">
        <v>1.27</v>
      </c>
      <c r="E20" s="20">
        <v>1.27</v>
      </c>
      <c r="F20" s="19">
        <v>1.27</v>
      </c>
      <c r="G20" s="19">
        <f t="shared" si="0"/>
        <v>0</v>
      </c>
      <c r="H20" s="21">
        <f t="shared" si="2"/>
        <v>0</v>
      </c>
    </row>
    <row r="21" spans="2:8" ht="12.75">
      <c r="B21" s="23" t="s">
        <v>29</v>
      </c>
      <c r="C21" s="24"/>
      <c r="D21" s="19">
        <v>42.62</v>
      </c>
      <c r="E21" s="22">
        <v>41.35</v>
      </c>
      <c r="F21" s="19">
        <v>39</v>
      </c>
      <c r="G21" s="19">
        <f t="shared" si="0"/>
        <v>-2.3500000000000014</v>
      </c>
      <c r="H21" s="21">
        <f t="shared" si="2"/>
        <v>-0.05683192261185009</v>
      </c>
    </row>
    <row r="22" spans="2:8" ht="12.75">
      <c r="B22" s="44" t="s">
        <v>30</v>
      </c>
      <c r="C22" s="45"/>
      <c r="D22" s="30">
        <v>45.33</v>
      </c>
      <c r="E22" s="31">
        <v>54.98</v>
      </c>
      <c r="F22" s="30">
        <v>47.41</v>
      </c>
      <c r="G22" s="30">
        <f t="shared" si="0"/>
        <v>-7.57</v>
      </c>
      <c r="H22" s="32">
        <f t="shared" si="2"/>
        <v>-0.1376864314296108</v>
      </c>
    </row>
    <row r="23" spans="2:8" ht="12.75">
      <c r="B23" s="33" t="s">
        <v>31</v>
      </c>
      <c r="C23" s="34"/>
      <c r="D23" s="35">
        <f>SUM(D19:D22)</f>
        <v>100.14999999999999</v>
      </c>
      <c r="E23" s="35">
        <f>SUM(E19:E22)</f>
        <v>108.13999999999999</v>
      </c>
      <c r="F23" s="35">
        <f>SUM(F19:F22)</f>
        <v>98.28</v>
      </c>
      <c r="G23" s="35">
        <f t="shared" si="0"/>
        <v>-9.859999999999985</v>
      </c>
      <c r="H23" s="36">
        <f t="shared" si="2"/>
        <v>-0.09117810245977424</v>
      </c>
    </row>
    <row r="24" spans="2:8" ht="12.75">
      <c r="B24" s="12" t="s">
        <v>32</v>
      </c>
      <c r="C24" s="46"/>
      <c r="D24" s="47">
        <f>D23+D18+D15</f>
        <v>253.57</v>
      </c>
      <c r="E24" s="47">
        <f>E23+E18+E15</f>
        <v>271.86</v>
      </c>
      <c r="F24" s="47">
        <f>F23+F18+F15</f>
        <v>274.71000000000004</v>
      </c>
      <c r="G24" s="47">
        <f t="shared" si="0"/>
        <v>2.8500000000000227</v>
      </c>
      <c r="H24" s="48">
        <f t="shared" si="2"/>
        <v>0.01048333701169728</v>
      </c>
    </row>
    <row r="25" spans="2:8" ht="12.75">
      <c r="B25" s="49" t="s">
        <v>33</v>
      </c>
      <c r="C25" s="49"/>
      <c r="D25" s="49"/>
      <c r="E25" s="49"/>
      <c r="F25" s="49"/>
      <c r="G25" s="49"/>
      <c r="H25" s="49"/>
    </row>
  </sheetData>
  <mergeCells count="2">
    <mergeCell ref="G2:H2"/>
    <mergeCell ref="G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2004-01-28T17:20:09Z</dcterms:created>
  <dcterms:modified xsi:type="dcterms:W3CDTF">2004-01-28T17:20:11Z</dcterms:modified>
  <cp:category/>
  <cp:version/>
  <cp:contentType/>
  <cp:contentStatus/>
</cp:coreProperties>
</file>