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NSF Tool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<sst xmlns="http://schemas.openxmlformats.org/spreadsheetml/2006/main" count="47" uniqueCount="47">
  <si>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National Science Foundation</t>
  </si>
  <si>
    <t>Tools by Investment Category</t>
  </si>
  <si>
    <t>FY 2006 Congressional Request</t>
  </si>
  <si>
    <t>(Dollars in Millions)</t>
  </si>
  <si>
    <t>FY 2004 Actual</t>
  </si>
  <si>
    <t>FY 2005 Current Plan</t>
  </si>
  <si>
    <t>FY 2006 Request</t>
  </si>
  <si>
    <t>Amount</t>
  </si>
  <si>
    <t>Percent</t>
  </si>
  <si>
    <t>Academic Research Fleet</t>
  </si>
  <si>
    <t>Advanced Modular Incoherent Scatter Radar</t>
  </si>
  <si>
    <t>Cornell Electron Storage Ring</t>
  </si>
  <si>
    <t>Gemini</t>
  </si>
  <si>
    <t>Incorporated Research Institutions for Seismology</t>
  </si>
  <si>
    <t>Large Hadron Collider</t>
  </si>
  <si>
    <t>Laser Interferometer Gravitational Wave Observatory</t>
  </si>
  <si>
    <r>
      <t>Major Research Equipment &amp; Facilities Construction</t>
    </r>
    <r>
      <rPr>
        <vertAlign val="superscript"/>
        <sz val="10"/>
        <rFont val="Times New Roman"/>
        <family val="1"/>
      </rPr>
      <t>1</t>
    </r>
  </si>
  <si>
    <t>Nanofabrication (NNIN)</t>
  </si>
  <si>
    <t>National High Magnetic Field Laboratory</t>
  </si>
  <si>
    <t>National Superconducting Cyclotron Laboratory</t>
  </si>
  <si>
    <t>Ocean Drilling Program/Integrated Ocean Drilling Pgm</t>
  </si>
  <si>
    <t>Shared Cyberinfrastructure Facilities / Partnerships for
   Advanced Computational Infrastructure</t>
  </si>
  <si>
    <r>
      <t>Other Facilities</t>
    </r>
    <r>
      <rPr>
        <vertAlign val="superscript"/>
        <sz val="10"/>
        <rFont val="Times New Roman"/>
        <family val="1"/>
      </rPr>
      <t>2</t>
    </r>
  </si>
  <si>
    <t>Infrastructure &amp; Instrumentation</t>
  </si>
  <si>
    <t>Major Research Instrumentation</t>
  </si>
  <si>
    <t>National STEM Digital Library</t>
  </si>
  <si>
    <t>Research Resources</t>
  </si>
  <si>
    <t>Science Resource Statistics</t>
  </si>
  <si>
    <t>Antarctic Facilities and Operations</t>
  </si>
  <si>
    <t>Antarctic Logistics</t>
  </si>
  <si>
    <t>Arctic Logistics</t>
  </si>
  <si>
    <r>
      <t>South Pole Station</t>
    </r>
    <r>
      <rPr>
        <vertAlign val="superscript"/>
        <sz val="11"/>
        <rFont val="Times New Roman"/>
        <family val="1"/>
      </rPr>
      <t>1</t>
    </r>
  </si>
  <si>
    <t>N/A</t>
  </si>
  <si>
    <t>Federally-Funded R&amp;D Centers</t>
  </si>
  <si>
    <t>National Astronomy &amp; Ionosphere Center</t>
  </si>
  <si>
    <t>National Center for Atmospheric Research</t>
  </si>
  <si>
    <t>National Optical Astronomy Observatories</t>
  </si>
  <si>
    <t>National Radio Astronomy Observatories</t>
  </si>
  <si>
    <t>Science and Technology Policy Institute</t>
  </si>
  <si>
    <t>Total, Tools Support</t>
  </si>
  <si>
    <t>Totals may not add due to rounding.</t>
  </si>
  <si>
    <r>
      <t>1</t>
    </r>
    <r>
      <rPr>
        <sz val="9"/>
        <rFont val="Times New Roman"/>
        <family val="1"/>
      </rPr>
      <t>All MREFC projects are included in Facilities, except South Pole Station.  Funding levels for MREFC projects in this table include initial support for operations and maintenance funded through R&amp;RA (and EHR) as well as construction, acquisition and commissioning costs funded through MREFC.</t>
    </r>
  </si>
  <si>
    <r>
      <t>2</t>
    </r>
    <r>
      <rPr>
        <sz val="9"/>
        <rFont val="Times New Roman"/>
        <family val="1"/>
      </rPr>
      <t>Other Facilities includes support for the Network for Computational Nanotechnology, and other physics, materials research, ocean sciences, atmospheric sciences, and earth sciences facilities.</t>
    </r>
  </si>
  <si>
    <r>
      <t>3</t>
    </r>
    <r>
      <rPr>
        <sz val="9"/>
        <rFont val="Times New Roman"/>
        <family val="1"/>
      </rPr>
      <t>Polar Tools, Facilities and Logistics includes South Pole Station, an MREFC project, with funding as described above.</t>
    </r>
  </si>
  <si>
    <t>Change over
FY 2005</t>
  </si>
  <si>
    <r>
      <t>Facilities</t>
    </r>
    <r>
      <rPr>
        <vertAlign val="superscript"/>
        <sz val="11"/>
        <rFont val="Times New Roman"/>
        <family val="1"/>
      </rPr>
      <t>1,2</t>
    </r>
  </si>
  <si>
    <r>
      <t>Polar Tools, Facilities and Logistics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</si>
</sst>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4" fillId="0" borderId="7" xfId="19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65" fontId="2" fillId="0" borderId="7" xfId="19" applyNumberFormat="1" applyFont="1" applyFill="1" applyBorder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top"/>
    </xf>
    <xf numFmtId="165" fontId="2" fillId="0" borderId="7" xfId="19" applyNumberFormat="1" applyFont="1" applyFill="1" applyBorder="1" applyAlignment="1">
      <alignment vertical="top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65" fontId="2" fillId="0" borderId="10" xfId="19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164" fontId="6" fillId="0" borderId="0" xfId="0" applyNumberFormat="1" applyFont="1" applyAlignment="1">
      <alignment/>
    </xf>
    <xf numFmtId="165" fontId="2" fillId="0" borderId="10" xfId="19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65" fontId="2" fillId="0" borderId="5" xfId="19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165" fontId="4" fillId="0" borderId="13" xfId="19" applyNumberFormat="1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3.8515625" style="0" customWidth="1"/>
    <col min="2" max="2" width="43.140625" style="0" bestFit="1" customWidth="1"/>
  </cols>
  <sheetData>
    <row r="1" spans="1:7" ht="18.75">
      <c r="A1" s="52" t="s">
        <v>0</v>
      </c>
      <c r="B1" s="52"/>
      <c r="C1" s="52"/>
      <c r="D1" s="52"/>
      <c r="E1" s="52"/>
      <c r="F1" s="52"/>
      <c r="G1" s="52"/>
    </row>
    <row r="2" spans="1:7" ht="18.75">
      <c r="A2" s="52" t="s">
        <v>1</v>
      </c>
      <c r="B2" s="52"/>
      <c r="C2" s="52"/>
      <c r="D2" s="52"/>
      <c r="E2" s="52"/>
      <c r="F2" s="52"/>
      <c r="G2" s="52"/>
    </row>
    <row r="3" spans="1:7" ht="18.75">
      <c r="A3" s="52" t="s">
        <v>2</v>
      </c>
      <c r="B3" s="52"/>
      <c r="C3" s="52"/>
      <c r="D3" s="52"/>
      <c r="E3" s="52"/>
      <c r="F3" s="52"/>
      <c r="G3" s="52"/>
    </row>
    <row r="4" spans="1:7" ht="12" customHeight="1">
      <c r="A4" s="1"/>
      <c r="B4" s="1"/>
      <c r="C4" s="1"/>
      <c r="D4" s="1"/>
      <c r="E4" s="1"/>
      <c r="F4" s="1"/>
      <c r="G4" s="1"/>
    </row>
    <row r="5" spans="1:7" ht="13.5" thickBot="1">
      <c r="A5" s="53" t="s">
        <v>3</v>
      </c>
      <c r="B5" s="53"/>
      <c r="C5" s="53"/>
      <c r="D5" s="53"/>
      <c r="E5" s="53"/>
      <c r="F5" s="53"/>
      <c r="G5" s="53"/>
    </row>
    <row r="6" spans="1:7" ht="26.25" customHeight="1">
      <c r="A6" s="2"/>
      <c r="B6" s="3"/>
      <c r="C6" s="48" t="s">
        <v>4</v>
      </c>
      <c r="D6" s="48" t="s">
        <v>5</v>
      </c>
      <c r="E6" s="48" t="s">
        <v>6</v>
      </c>
      <c r="F6" s="50" t="s">
        <v>44</v>
      </c>
      <c r="G6" s="51"/>
    </row>
    <row r="7" spans="1:7" ht="18.75" customHeight="1" thickBot="1">
      <c r="A7" s="4"/>
      <c r="B7" s="5"/>
      <c r="C7" s="49"/>
      <c r="D7" s="49"/>
      <c r="E7" s="49"/>
      <c r="F7" s="5" t="s">
        <v>7</v>
      </c>
      <c r="G7" s="6" t="s">
        <v>8</v>
      </c>
    </row>
    <row r="8" spans="1:7" ht="18">
      <c r="A8" s="7" t="s">
        <v>45</v>
      </c>
      <c r="B8" s="8"/>
      <c r="C8" s="9">
        <f>SUM(C9:C22)</f>
        <v>594.951216</v>
      </c>
      <c r="D8" s="9">
        <f>SUM(D9:D22)</f>
        <v>644.03</v>
      </c>
      <c r="E8" s="10">
        <f>SUM(E9:E22)</f>
        <v>714.89</v>
      </c>
      <c r="F8" s="11">
        <f>SUM(F9:F22)</f>
        <v>70.85999999999997</v>
      </c>
      <c r="G8" s="12">
        <f aca="true" t="shared" si="0" ref="G8:G39">F8/D8</f>
        <v>0.1100259304690775</v>
      </c>
    </row>
    <row r="9" spans="1:7" ht="12.75">
      <c r="A9" s="13"/>
      <c r="B9" s="14" t="s">
        <v>9</v>
      </c>
      <c r="C9" s="15">
        <v>82.5</v>
      </c>
      <c r="D9" s="16">
        <v>83.2</v>
      </c>
      <c r="E9" s="17">
        <v>83.2</v>
      </c>
      <c r="F9" s="17">
        <f aca="true" t="shared" si="1" ref="F9:F22">E9-D9</f>
        <v>0</v>
      </c>
      <c r="G9" s="18">
        <f t="shared" si="0"/>
        <v>0</v>
      </c>
    </row>
    <row r="10" spans="1:7" ht="12.75">
      <c r="A10" s="13"/>
      <c r="B10" s="14" t="s">
        <v>10</v>
      </c>
      <c r="C10" s="15">
        <v>12.4</v>
      </c>
      <c r="D10" s="16">
        <v>12.5</v>
      </c>
      <c r="E10" s="17">
        <v>11</v>
      </c>
      <c r="F10" s="17">
        <f t="shared" si="1"/>
        <v>-1.5</v>
      </c>
      <c r="G10" s="18">
        <f t="shared" si="0"/>
        <v>-0.12</v>
      </c>
    </row>
    <row r="11" spans="1:7" ht="12.75">
      <c r="A11" s="13"/>
      <c r="B11" s="14" t="s">
        <v>11</v>
      </c>
      <c r="C11" s="15">
        <v>18</v>
      </c>
      <c r="D11" s="16">
        <v>16.62</v>
      </c>
      <c r="E11" s="17">
        <v>14.71</v>
      </c>
      <c r="F11" s="17">
        <f t="shared" si="1"/>
        <v>-1.9100000000000001</v>
      </c>
      <c r="G11" s="18">
        <f t="shared" si="0"/>
        <v>-0.11492178098676294</v>
      </c>
    </row>
    <row r="12" spans="1:7" ht="12.75">
      <c r="A12" s="13"/>
      <c r="B12" s="14" t="s">
        <v>12</v>
      </c>
      <c r="C12" s="15">
        <v>13.27</v>
      </c>
      <c r="D12" s="16">
        <v>14.81</v>
      </c>
      <c r="E12" s="17">
        <v>18.5</v>
      </c>
      <c r="F12" s="17">
        <f t="shared" si="1"/>
        <v>3.6899999999999995</v>
      </c>
      <c r="G12" s="18">
        <f t="shared" si="0"/>
        <v>0.24915597569209988</v>
      </c>
    </row>
    <row r="13" spans="1:7" ht="12.75">
      <c r="A13" s="13"/>
      <c r="B13" s="14" t="s">
        <v>13</v>
      </c>
      <c r="C13" s="15">
        <v>13</v>
      </c>
      <c r="D13" s="16">
        <v>12.16</v>
      </c>
      <c r="E13" s="17">
        <v>13.31</v>
      </c>
      <c r="F13" s="17">
        <f t="shared" si="1"/>
        <v>1.1500000000000004</v>
      </c>
      <c r="G13" s="18">
        <f t="shared" si="0"/>
        <v>0.09457236842105265</v>
      </c>
    </row>
    <row r="14" spans="1:7" ht="12.75">
      <c r="A14" s="13"/>
      <c r="B14" s="14" t="s">
        <v>14</v>
      </c>
      <c r="C14" s="15">
        <v>7</v>
      </c>
      <c r="D14" s="16">
        <v>10.5</v>
      </c>
      <c r="E14" s="17">
        <v>13.5</v>
      </c>
      <c r="F14" s="17">
        <f t="shared" si="1"/>
        <v>3</v>
      </c>
      <c r="G14" s="18">
        <f t="shared" si="0"/>
        <v>0.2857142857142857</v>
      </c>
    </row>
    <row r="15" spans="1:7" ht="12.75">
      <c r="A15" s="13"/>
      <c r="B15" s="14" t="s">
        <v>15</v>
      </c>
      <c r="C15" s="15">
        <v>33</v>
      </c>
      <c r="D15" s="16">
        <v>32</v>
      </c>
      <c r="E15" s="17">
        <v>32</v>
      </c>
      <c r="F15" s="17">
        <f t="shared" si="1"/>
        <v>0</v>
      </c>
      <c r="G15" s="18">
        <f t="shared" si="0"/>
        <v>0</v>
      </c>
    </row>
    <row r="16" spans="1:7" ht="15.75">
      <c r="A16" s="13"/>
      <c r="B16" s="14" t="s">
        <v>16</v>
      </c>
      <c r="C16" s="15">
        <v>179.531216</v>
      </c>
      <c r="D16" s="16">
        <v>209.93</v>
      </c>
      <c r="E16" s="17">
        <v>288.15</v>
      </c>
      <c r="F16" s="17">
        <f t="shared" si="1"/>
        <v>78.21999999999997</v>
      </c>
      <c r="G16" s="18">
        <f t="shared" si="0"/>
        <v>0.37260039060639244</v>
      </c>
    </row>
    <row r="17" spans="1:7" ht="12.75">
      <c r="A17" s="13"/>
      <c r="B17" s="14" t="s">
        <v>17</v>
      </c>
      <c r="C17" s="15">
        <v>13.8</v>
      </c>
      <c r="D17" s="16">
        <v>13.9</v>
      </c>
      <c r="E17" s="17">
        <v>13.9</v>
      </c>
      <c r="F17" s="17">
        <f t="shared" si="1"/>
        <v>0</v>
      </c>
      <c r="G17" s="18">
        <f t="shared" si="0"/>
        <v>0</v>
      </c>
    </row>
    <row r="18" spans="1:7" ht="12.75">
      <c r="A18" s="13"/>
      <c r="B18" s="14" t="s">
        <v>18</v>
      </c>
      <c r="C18" s="15">
        <v>24.5</v>
      </c>
      <c r="D18" s="16">
        <v>25.5</v>
      </c>
      <c r="E18" s="17">
        <v>25.5</v>
      </c>
      <c r="F18" s="17">
        <f t="shared" si="1"/>
        <v>0</v>
      </c>
      <c r="G18" s="18">
        <f t="shared" si="0"/>
        <v>0</v>
      </c>
    </row>
    <row r="19" spans="1:7" ht="12.75">
      <c r="A19" s="13"/>
      <c r="B19" s="14" t="s">
        <v>19</v>
      </c>
      <c r="C19" s="15">
        <v>15.65</v>
      </c>
      <c r="D19" s="16">
        <v>17.5</v>
      </c>
      <c r="E19" s="17">
        <v>17.5</v>
      </c>
      <c r="F19" s="17">
        <f t="shared" si="1"/>
        <v>0</v>
      </c>
      <c r="G19" s="18">
        <f t="shared" si="0"/>
        <v>0</v>
      </c>
    </row>
    <row r="20" spans="1:7" ht="12.75">
      <c r="A20" s="13"/>
      <c r="B20" s="14" t="s">
        <v>20</v>
      </c>
      <c r="C20" s="15">
        <v>35.1</v>
      </c>
      <c r="D20" s="16">
        <v>38</v>
      </c>
      <c r="E20" s="17">
        <v>32</v>
      </c>
      <c r="F20" s="17">
        <f t="shared" si="1"/>
        <v>-6</v>
      </c>
      <c r="G20" s="18">
        <f t="shared" si="0"/>
        <v>-0.15789473684210525</v>
      </c>
    </row>
    <row r="21" spans="1:7" ht="27" customHeight="1">
      <c r="A21" s="13"/>
      <c r="B21" s="19" t="s">
        <v>21</v>
      </c>
      <c r="C21" s="20">
        <v>110.66</v>
      </c>
      <c r="D21" s="21">
        <v>120.76</v>
      </c>
      <c r="E21" s="22">
        <v>114</v>
      </c>
      <c r="F21" s="22">
        <f t="shared" si="1"/>
        <v>-6.760000000000005</v>
      </c>
      <c r="G21" s="23">
        <f t="shared" si="0"/>
        <v>-0.055978800927459466</v>
      </c>
    </row>
    <row r="22" spans="1:7" ht="15.75">
      <c r="A22" s="24"/>
      <c r="B22" s="25" t="s">
        <v>22</v>
      </c>
      <c r="C22" s="26">
        <v>36.54</v>
      </c>
      <c r="D22" s="27">
        <v>36.65</v>
      </c>
      <c r="E22" s="27">
        <v>37.62</v>
      </c>
      <c r="F22" s="27">
        <f t="shared" si="1"/>
        <v>0.9699999999999989</v>
      </c>
      <c r="G22" s="28">
        <f t="shared" si="0"/>
        <v>0.026466575716234623</v>
      </c>
    </row>
    <row r="23" spans="1:7" ht="14.25">
      <c r="A23" s="7" t="s">
        <v>23</v>
      </c>
      <c r="B23" s="29"/>
      <c r="C23" s="10">
        <f>SUM(C24:C27)</f>
        <v>335.84087000000005</v>
      </c>
      <c r="D23" s="30">
        <f>SUM(D24:D27)</f>
        <v>320.01</v>
      </c>
      <c r="E23" s="30">
        <f>SUM(E24:E27)</f>
        <v>334.32</v>
      </c>
      <c r="F23" s="31">
        <f>SUM(F24:F27)</f>
        <v>14.309999999999995</v>
      </c>
      <c r="G23" s="12">
        <f t="shared" si="0"/>
        <v>0.044717352582731774</v>
      </c>
    </row>
    <row r="24" spans="1:7" ht="15">
      <c r="A24" s="13"/>
      <c r="B24" s="32" t="s">
        <v>24</v>
      </c>
      <c r="C24" s="15">
        <v>109.90087000000001</v>
      </c>
      <c r="D24" s="16">
        <v>89.28</v>
      </c>
      <c r="E24" s="17">
        <v>89.53</v>
      </c>
      <c r="F24" s="17">
        <f>E24-D24</f>
        <v>0.25</v>
      </c>
      <c r="G24" s="18">
        <f t="shared" si="0"/>
        <v>0.002800179211469534</v>
      </c>
    </row>
    <row r="25" spans="1:7" ht="15">
      <c r="A25" s="13"/>
      <c r="B25" s="32" t="s">
        <v>25</v>
      </c>
      <c r="C25" s="15">
        <v>23.91</v>
      </c>
      <c r="D25" s="16">
        <v>24.09</v>
      </c>
      <c r="E25" s="17">
        <v>20.66</v>
      </c>
      <c r="F25" s="17">
        <f>E25-D25</f>
        <v>-3.4299999999999997</v>
      </c>
      <c r="G25" s="18">
        <f t="shared" si="0"/>
        <v>-0.1423827314238273</v>
      </c>
    </row>
    <row r="26" spans="1:7" ht="15">
      <c r="A26" s="13"/>
      <c r="B26" s="32" t="s">
        <v>26</v>
      </c>
      <c r="C26" s="15">
        <v>176.21</v>
      </c>
      <c r="D26" s="16">
        <v>182.93</v>
      </c>
      <c r="E26" s="17">
        <v>200.31</v>
      </c>
      <c r="F26" s="17">
        <f>E26-D26</f>
        <v>17.379999999999995</v>
      </c>
      <c r="G26" s="18">
        <f t="shared" si="0"/>
        <v>0.09500901984365602</v>
      </c>
    </row>
    <row r="27" spans="1:7" ht="15">
      <c r="A27" s="24"/>
      <c r="B27" s="33" t="s">
        <v>27</v>
      </c>
      <c r="C27" s="26">
        <v>25.82</v>
      </c>
      <c r="D27" s="27">
        <v>23.71</v>
      </c>
      <c r="E27" s="27">
        <v>23.82</v>
      </c>
      <c r="F27" s="27">
        <f>E27-D27</f>
        <v>0.10999999999999943</v>
      </c>
      <c r="G27" s="28">
        <f t="shared" si="0"/>
        <v>0.004639392661324311</v>
      </c>
    </row>
    <row r="28" spans="1:7" ht="18">
      <c r="A28" s="7" t="s">
        <v>46</v>
      </c>
      <c r="B28" s="29"/>
      <c r="C28" s="10">
        <f>SUM(C29:C32)</f>
        <v>277.07389435</v>
      </c>
      <c r="D28" s="30">
        <f>SUM(D29:D32)</f>
        <v>257.464</v>
      </c>
      <c r="E28" s="30">
        <f>SUM(E29:E32)</f>
        <v>300.634</v>
      </c>
      <c r="F28" s="31">
        <f>SUM(F29:F32)</f>
        <v>43.17000000000001</v>
      </c>
      <c r="G28" s="12">
        <f t="shared" si="0"/>
        <v>0.16767392722866112</v>
      </c>
    </row>
    <row r="29" spans="1:7" ht="15">
      <c r="A29" s="13"/>
      <c r="B29" s="32" t="s">
        <v>28</v>
      </c>
      <c r="C29" s="34">
        <v>151.11200135</v>
      </c>
      <c r="D29" s="16">
        <v>152.554</v>
      </c>
      <c r="E29" s="17">
        <v>196.324</v>
      </c>
      <c r="F29" s="17">
        <f>E29-D29</f>
        <v>43.77000000000001</v>
      </c>
      <c r="G29" s="18">
        <f t="shared" si="0"/>
        <v>0.28691479738322173</v>
      </c>
    </row>
    <row r="30" spans="1:7" ht="15">
      <c r="A30" s="13"/>
      <c r="B30" s="32" t="s">
        <v>29</v>
      </c>
      <c r="C30" s="15">
        <v>67.541618</v>
      </c>
      <c r="D30" s="16">
        <v>67.52</v>
      </c>
      <c r="E30" s="17">
        <v>67.52</v>
      </c>
      <c r="F30" s="17">
        <f>E30-D30</f>
        <v>0</v>
      </c>
      <c r="G30" s="18">
        <f t="shared" si="0"/>
        <v>0</v>
      </c>
    </row>
    <row r="31" spans="1:7" ht="15">
      <c r="A31" s="13"/>
      <c r="B31" s="32" t="s">
        <v>30</v>
      </c>
      <c r="C31" s="15">
        <v>37.387288</v>
      </c>
      <c r="D31" s="16">
        <v>37.39</v>
      </c>
      <c r="E31" s="17">
        <v>36.79</v>
      </c>
      <c r="F31" s="17">
        <f>E31-D31</f>
        <v>-0.6000000000000014</v>
      </c>
      <c r="G31" s="18">
        <f t="shared" si="0"/>
        <v>-0.01604707140946781</v>
      </c>
    </row>
    <row r="32" spans="1:7" ht="18">
      <c r="A32" s="24"/>
      <c r="B32" s="33" t="s">
        <v>31</v>
      </c>
      <c r="C32" s="26">
        <v>21.032987</v>
      </c>
      <c r="D32" s="27">
        <v>0</v>
      </c>
      <c r="E32" s="27">
        <v>0</v>
      </c>
      <c r="F32" s="27">
        <f>E32-D32</f>
        <v>0</v>
      </c>
      <c r="G32" s="35" t="s">
        <v>32</v>
      </c>
    </row>
    <row r="33" spans="1:7" ht="14.25">
      <c r="A33" s="7" t="s">
        <v>33</v>
      </c>
      <c r="B33" s="29"/>
      <c r="C33" s="10">
        <f>SUM(C34:C38)</f>
        <v>195.61</v>
      </c>
      <c r="D33" s="30">
        <f>SUM(D34:D38)</f>
        <v>182.56</v>
      </c>
      <c r="E33" s="30">
        <f>SUM(E34:E38)</f>
        <v>183.5</v>
      </c>
      <c r="F33" s="31">
        <f>SUM(F34:F38)</f>
        <v>0.9399999999999924</v>
      </c>
      <c r="G33" s="12">
        <f t="shared" si="0"/>
        <v>0.005148992112182255</v>
      </c>
    </row>
    <row r="34" spans="1:7" ht="12.75">
      <c r="A34" s="13"/>
      <c r="B34" s="14" t="s">
        <v>34</v>
      </c>
      <c r="C34" s="15">
        <v>12.34</v>
      </c>
      <c r="D34" s="16">
        <v>12.42</v>
      </c>
      <c r="E34" s="17">
        <v>12.5</v>
      </c>
      <c r="F34" s="17">
        <f>E34-D34</f>
        <v>0.08000000000000007</v>
      </c>
      <c r="G34" s="18">
        <f t="shared" si="0"/>
        <v>0.006441223832528186</v>
      </c>
    </row>
    <row r="35" spans="1:7" ht="12.75">
      <c r="A35" s="13"/>
      <c r="B35" s="14" t="s">
        <v>35</v>
      </c>
      <c r="C35" s="15">
        <v>82.92</v>
      </c>
      <c r="D35" s="16">
        <v>81.22</v>
      </c>
      <c r="E35" s="17">
        <v>82.27</v>
      </c>
      <c r="F35" s="17">
        <f>E35-D35</f>
        <v>1.0499999999999972</v>
      </c>
      <c r="G35" s="18">
        <f t="shared" si="0"/>
        <v>0.012927850283181448</v>
      </c>
    </row>
    <row r="36" spans="1:7" ht="12.75">
      <c r="A36" s="13"/>
      <c r="B36" s="14" t="s">
        <v>36</v>
      </c>
      <c r="C36" s="15">
        <v>41.35</v>
      </c>
      <c r="D36" s="16">
        <v>37.92</v>
      </c>
      <c r="E36" s="17">
        <v>37.36</v>
      </c>
      <c r="F36" s="17">
        <f>E36-D36</f>
        <v>-0.5600000000000023</v>
      </c>
      <c r="G36" s="18">
        <f t="shared" si="0"/>
        <v>-0.014767932489451536</v>
      </c>
    </row>
    <row r="37" spans="1:7" ht="12.75">
      <c r="A37" s="13"/>
      <c r="B37" s="14" t="s">
        <v>37</v>
      </c>
      <c r="C37" s="15">
        <v>54.98</v>
      </c>
      <c r="D37" s="16">
        <v>47.03</v>
      </c>
      <c r="E37" s="17">
        <v>47.4</v>
      </c>
      <c r="F37" s="17">
        <f>E37-D37</f>
        <v>0.36999999999999744</v>
      </c>
      <c r="G37" s="18">
        <f t="shared" si="0"/>
        <v>0.00786731873272374</v>
      </c>
    </row>
    <row r="38" spans="1:7" ht="13.5" thickBot="1">
      <c r="A38" s="36"/>
      <c r="B38" s="37" t="s">
        <v>38</v>
      </c>
      <c r="C38" s="38">
        <v>4.02</v>
      </c>
      <c r="D38" s="39">
        <v>3.97</v>
      </c>
      <c r="E38" s="39">
        <v>3.97</v>
      </c>
      <c r="F38" s="17">
        <f>E38-D38</f>
        <v>0</v>
      </c>
      <c r="G38" s="40">
        <f t="shared" si="0"/>
        <v>0</v>
      </c>
    </row>
    <row r="39" spans="1:7" ht="20.25" customHeight="1" thickBot="1">
      <c r="A39" s="41" t="s">
        <v>39</v>
      </c>
      <c r="B39" s="42"/>
      <c r="C39" s="43">
        <f>SUM(C8,C23,C28,C33)</f>
        <v>1403.47598035</v>
      </c>
      <c r="D39" s="43">
        <f>SUM(D8,D23,D28,D33)</f>
        <v>1404.0639999999999</v>
      </c>
      <c r="E39" s="43">
        <f>SUM(E8,E23,E28,E33)</f>
        <v>1533.344</v>
      </c>
      <c r="F39" s="43">
        <f>SUM(F8,F23,F28,F33)</f>
        <v>129.27999999999997</v>
      </c>
      <c r="G39" s="44">
        <f t="shared" si="0"/>
        <v>0.09207557490256854</v>
      </c>
    </row>
    <row r="40" spans="1:7" ht="16.5" customHeight="1">
      <c r="A40" s="45" t="s">
        <v>40</v>
      </c>
      <c r="B40" s="45"/>
      <c r="C40" s="45"/>
      <c r="D40" s="45"/>
      <c r="E40" s="45"/>
      <c r="F40" s="45"/>
      <c r="G40" s="45"/>
    </row>
    <row r="41" spans="1:7" ht="42.75" customHeight="1">
      <c r="A41" s="46" t="s">
        <v>41</v>
      </c>
      <c r="B41" s="47"/>
      <c r="C41" s="47"/>
      <c r="D41" s="47"/>
      <c r="E41" s="47"/>
      <c r="F41" s="47"/>
      <c r="G41" s="47"/>
    </row>
    <row r="42" spans="1:7" ht="28.5" customHeight="1">
      <c r="A42" s="46" t="s">
        <v>42</v>
      </c>
      <c r="B42" s="46"/>
      <c r="C42" s="46"/>
      <c r="D42" s="46"/>
      <c r="E42" s="46"/>
      <c r="F42" s="46"/>
      <c r="G42" s="46"/>
    </row>
    <row r="43" spans="1:7" ht="22.5" customHeight="1">
      <c r="A43" s="46" t="s">
        <v>43</v>
      </c>
      <c r="B43" s="47"/>
      <c r="C43" s="47"/>
      <c r="D43" s="47"/>
      <c r="E43" s="47"/>
      <c r="F43" s="47"/>
      <c r="G43" s="47"/>
    </row>
  </sheetData>
  <mergeCells count="12">
    <mergeCell ref="A1:G1"/>
    <mergeCell ref="A2:G2"/>
    <mergeCell ref="A3:G3"/>
    <mergeCell ref="A5:G5"/>
    <mergeCell ref="C6:C7"/>
    <mergeCell ref="D6:D7"/>
    <mergeCell ref="E6:E7"/>
    <mergeCell ref="F6:G6"/>
    <mergeCell ref="A40:G40"/>
    <mergeCell ref="A41:G41"/>
    <mergeCell ref="A42:G42"/>
    <mergeCell ref="A43:G43"/>
  </mergeCells>
  <printOptions horizontalCentered="1"/>
  <pageMargins left="0.75" right="0.75" top="1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2005-02-01T14:34:53Z</cp:lastPrinted>
  <dcterms:created xsi:type="dcterms:W3CDTF">2005-02-01T14:33:12Z</dcterms:created>
  <dcterms:modified xsi:type="dcterms:W3CDTF">2005-02-01T18:48:12Z</dcterms:modified>
  <cp:category/>
  <cp:version/>
  <cp:contentType/>
  <cp:contentStatus/>
</cp:coreProperties>
</file>