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NSF Tools by IC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<sst xmlns="http://schemas.openxmlformats.org/spreadsheetml/2006/main" count="53" uniqueCount="53">
  <si>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National Science Foundation</t>
  </si>
  <si>
    <t>Tools by Investment Category</t>
  </si>
  <si>
    <t>(Dollars in Millions)</t>
  </si>
  <si>
    <t>FY 2005 Actual</t>
  </si>
  <si>
    <t>FY 2006 Current Plan</t>
  </si>
  <si>
    <t>FY 2007 Request</t>
  </si>
  <si>
    <t>Change over FY 2006</t>
  </si>
  <si>
    <t>Amount</t>
  </si>
  <si>
    <t>Percent</t>
  </si>
  <si>
    <r>
      <t>Facilities</t>
    </r>
    <r>
      <rPr>
        <b/>
        <vertAlign val="superscript"/>
        <sz val="11"/>
        <rFont val="Times New Roman"/>
        <family val="1"/>
      </rPr>
      <t>1,2,3</t>
    </r>
  </si>
  <si>
    <t>Academic Research Fleet</t>
  </si>
  <si>
    <t xml:space="preserve">  Regional Class Research Vessels</t>
  </si>
  <si>
    <t xml:space="preserve">   RHOV Construction (R/V Alvin Replacement)</t>
  </si>
  <si>
    <t xml:space="preserve">   R/V Langseth Construction (R/V Ewing Replacement)</t>
  </si>
  <si>
    <t xml:space="preserve">  Other Academic Research Fleet</t>
  </si>
  <si>
    <t>Advanced Modular Incoherent Scatter Radar</t>
  </si>
  <si>
    <t>Cornell Electron Storage Ring</t>
  </si>
  <si>
    <t>Gemini</t>
  </si>
  <si>
    <t>Incorporated Research Institutions for Seismology</t>
  </si>
  <si>
    <t>Large Hadron Collider</t>
  </si>
  <si>
    <t>Laser Interferometer Gravitational Wave Observatory</t>
  </si>
  <si>
    <t>Nanofabrication (NNIN)</t>
  </si>
  <si>
    <t>National High Magnetic Field Laboratory</t>
  </si>
  <si>
    <t>National Superconducting Cyclotron Laboratory</t>
  </si>
  <si>
    <t>Network for Earthquake Engineering Simulation</t>
  </si>
  <si>
    <t>Integrated Ocean Drilling Pgm/Ocean Drilling Program</t>
  </si>
  <si>
    <t>Infrastructure &amp; Instrumentation</t>
  </si>
  <si>
    <t>Major Research Instrumentation</t>
  </si>
  <si>
    <t>National STEM Digital Library</t>
  </si>
  <si>
    <t>Research Resources</t>
  </si>
  <si>
    <t>Science Resource Statistics</t>
  </si>
  <si>
    <t>Shared Cyberinfrastructure Tools</t>
  </si>
  <si>
    <t>Antarctic Facilities and Operations</t>
  </si>
  <si>
    <t>Antarctic Logistics</t>
  </si>
  <si>
    <t>Arctic Logistics</t>
  </si>
  <si>
    <t>Icebreakers O&amp;M Reprogramming</t>
  </si>
  <si>
    <t>Polar Environment, Safety &amp; Health</t>
  </si>
  <si>
    <t>Federally-funded R&amp;D Centers</t>
  </si>
  <si>
    <t>National Astronomy &amp; Ionosphere Center</t>
  </si>
  <si>
    <t>National Center for Atmospheric Research</t>
  </si>
  <si>
    <t>National Optical Astronomy Observatories</t>
  </si>
  <si>
    <t>National Radio Astronomy Observatories</t>
  </si>
  <si>
    <t>Science and Technology Policy Institute</t>
  </si>
  <si>
    <t>Total, Tools Support</t>
  </si>
  <si>
    <t>Totals may not add due to rounding.</t>
  </si>
  <si>
    <r>
      <t>Major Research Equipment &amp; Facilities Construction</t>
    </r>
    <r>
      <rPr>
        <vertAlign val="superscript"/>
        <sz val="11"/>
        <rFont val="Times New Roman"/>
        <family val="1"/>
      </rPr>
      <t>1/</t>
    </r>
  </si>
  <si>
    <r>
      <t>South Pole Station</t>
    </r>
    <r>
      <rPr>
        <vertAlign val="superscript"/>
        <sz val="11"/>
        <rFont val="Times New Roman"/>
        <family val="1"/>
      </rPr>
      <t>1/</t>
    </r>
  </si>
  <si>
    <r>
      <t>1/</t>
    </r>
    <r>
      <rPr>
        <sz val="9"/>
        <rFont val="Times New Roman"/>
        <family val="1"/>
      </rPr>
      <t>All MREFC projects are included in Facilities, except South Pole Station.  Funding levels for MREFC projects in this table include initial support for operations and maintenance funded through R&amp;RA (and EHR) as well as construction, acquisition and commissioning costs funded through MREFC.</t>
    </r>
  </si>
  <si>
    <r>
      <t>Other Facilities</t>
    </r>
    <r>
      <rPr>
        <vertAlign val="superscript"/>
        <sz val="11"/>
        <rFont val="Times New Roman"/>
        <family val="1"/>
      </rPr>
      <t>2/</t>
    </r>
  </si>
  <si>
    <r>
      <t>Polar Tools, Facilities and Logistics</t>
    </r>
    <r>
      <rPr>
        <b/>
        <vertAlign val="superscript"/>
        <sz val="11"/>
        <rFont val="Times New Roman"/>
        <family val="1"/>
      </rPr>
      <t>3/</t>
    </r>
  </si>
  <si>
    <r>
      <t>3/</t>
    </r>
    <r>
      <rPr>
        <sz val="9"/>
        <rFont val="Times New Roman"/>
        <family val="1"/>
      </rPr>
      <t>Polar Tools, Facilities and Logistics includes South Pole Station, an MREFC project, with funding as described above.</t>
    </r>
  </si>
  <si>
    <r>
      <t>2/</t>
    </r>
    <r>
      <rPr>
        <sz val="9"/>
        <rFont val="Times New Roman"/>
        <family val="1"/>
      </rPr>
      <t>Other Facilities includes support for other physics and materials research facilities.</t>
    </r>
  </si>
  <si>
    <t>FY 2007 Budget Request to Congress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</si>
</sst>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0_);[Red]\(0.00\)"/>
    <numFmt numFmtId="167" formatCode="#,##0;\-#,##0;&quot;-&quot;??"/>
    <numFmt numFmtId="168" formatCode="0.0%;\-0.0%;&quot;-&quot;??"/>
    <numFmt numFmtId="169" formatCode="&quot;$&quot;#,##0.00;\-&quot;$&quot;#,##0.00;&quot;-&quot;??"/>
    <numFmt numFmtId="170" formatCode="#,##0.00;\-#,##0.00;&quot;-&quot;??"/>
  </numFmts>
  <fonts count="12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i/>
      <sz val="11"/>
      <name val="Times New Roman"/>
      <family val="1"/>
    </font>
    <font>
      <i/>
      <sz val="10"/>
      <name val="Arial"/>
      <family val="0"/>
    </font>
    <font>
      <i/>
      <sz val="10"/>
      <name val="Times New Roman"/>
      <family val="1"/>
    </font>
    <font>
      <vertAlign val="superscript"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4" fillId="0" borderId="5" xfId="0" applyFont="1" applyFill="1" applyBorder="1" applyAlignment="1">
      <alignment horizontal="right" wrapText="1"/>
    </xf>
    <xf numFmtId="0" fontId="4" fillId="0" borderId="6" xfId="0" applyFont="1" applyFill="1" applyBorder="1" applyAlignment="1">
      <alignment/>
    </xf>
    <xf numFmtId="0" fontId="4" fillId="0" borderId="0" xfId="0" applyFont="1" applyFill="1" applyAlignment="1">
      <alignment/>
    </xf>
    <xf numFmtId="165" fontId="4" fillId="0" borderId="7" xfId="21" applyNumberFormat="1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Alignment="1">
      <alignment/>
    </xf>
    <xf numFmtId="165" fontId="3" fillId="0" borderId="7" xfId="21" applyNumberFormat="1" applyFont="1" applyFill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6" fontId="8" fillId="0" borderId="0" xfId="20" applyNumberFormat="1" applyFont="1" applyBorder="1" applyAlignment="1" applyProtection="1">
      <alignment horizontal="left"/>
      <protection/>
    </xf>
    <xf numFmtId="165" fontId="6" fillId="0" borderId="7" xfId="21" applyNumberFormat="1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165" fontId="3" fillId="0" borderId="10" xfId="21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66" fontId="3" fillId="0" borderId="0" xfId="19" applyNumberFormat="1" applyFont="1" applyBorder="1" applyProtection="1">
      <alignment/>
      <protection/>
    </xf>
    <xf numFmtId="165" fontId="3" fillId="0" borderId="10" xfId="21" applyNumberFormat="1" applyFont="1" applyFill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65" fontId="4" fillId="0" borderId="13" xfId="21" applyNumberFormat="1" applyFont="1" applyFill="1" applyBorder="1" applyAlignment="1">
      <alignment/>
    </xf>
    <xf numFmtId="168" fontId="2" fillId="0" borderId="7" xfId="21" applyNumberFormat="1" applyFont="1" applyBorder="1" applyAlignment="1">
      <alignment horizontal="right"/>
    </xf>
    <xf numFmtId="168" fontId="2" fillId="0" borderId="5" xfId="21" applyNumberFormat="1" applyFont="1" applyBorder="1" applyAlignment="1">
      <alignment horizontal="right"/>
    </xf>
    <xf numFmtId="169" fontId="3" fillId="0" borderId="0" xfId="0" applyNumberFormat="1" applyFont="1" applyBorder="1" applyAlignment="1">
      <alignment/>
    </xf>
    <xf numFmtId="169" fontId="4" fillId="0" borderId="0" xfId="0" applyNumberFormat="1" applyFont="1" applyFill="1" applyAlignment="1">
      <alignment/>
    </xf>
    <xf numFmtId="169" fontId="4" fillId="0" borderId="0" xfId="0" applyNumberFormat="1" applyFont="1" applyFill="1" applyBorder="1" applyAlignment="1">
      <alignment/>
    </xf>
    <xf numFmtId="169" fontId="4" fillId="0" borderId="14" xfId="0" applyNumberFormat="1" applyFont="1" applyFill="1" applyBorder="1" applyAlignment="1">
      <alignment/>
    </xf>
    <xf numFmtId="169" fontId="4" fillId="0" borderId="0" xfId="0" applyNumberFormat="1" applyFont="1" applyBorder="1" applyAlignment="1">
      <alignment/>
    </xf>
    <xf numFmtId="169" fontId="4" fillId="0" borderId="0" xfId="0" applyNumberFormat="1" applyFont="1" applyBorder="1" applyAlignment="1">
      <alignment horizontal="right"/>
    </xf>
    <xf numFmtId="169" fontId="4" fillId="0" borderId="14" xfId="0" applyNumberFormat="1" applyFont="1" applyBorder="1" applyAlignment="1">
      <alignment horizontal="right"/>
    </xf>
    <xf numFmtId="169" fontId="4" fillId="0" borderId="12" xfId="0" applyNumberFormat="1" applyFont="1" applyBorder="1" applyAlignment="1">
      <alignment/>
    </xf>
    <xf numFmtId="169" fontId="4" fillId="0" borderId="15" xfId="0" applyNumberFormat="1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" fillId="0" borderId="0" xfId="0" applyNumberFormat="1" applyFont="1" applyAlignment="1">
      <alignment/>
    </xf>
    <xf numFmtId="170" fontId="3" fillId="0" borderId="14" xfId="0" applyNumberFormat="1" applyFont="1" applyBorder="1" applyAlignment="1">
      <alignment/>
    </xf>
    <xf numFmtId="170" fontId="6" fillId="0" borderId="0" xfId="0" applyNumberFormat="1" applyFont="1" applyAlignment="1">
      <alignment/>
    </xf>
    <xf numFmtId="170" fontId="6" fillId="0" borderId="14" xfId="0" applyNumberFormat="1" applyFont="1" applyBorder="1" applyAlignment="1">
      <alignment/>
    </xf>
    <xf numFmtId="170" fontId="6" fillId="0" borderId="0" xfId="0" applyNumberFormat="1" applyFont="1" applyBorder="1" applyAlignment="1">
      <alignment/>
    </xf>
    <xf numFmtId="170" fontId="3" fillId="0" borderId="14" xfId="0" applyNumberFormat="1" applyFont="1" applyFill="1" applyBorder="1" applyAlignment="1">
      <alignment/>
    </xf>
    <xf numFmtId="170" fontId="3" fillId="0" borderId="9" xfId="0" applyNumberFormat="1" applyFont="1" applyBorder="1" applyAlignment="1">
      <alignment/>
    </xf>
    <xf numFmtId="170" fontId="3" fillId="0" borderId="16" xfId="0" applyNumberFormat="1" applyFont="1" applyBorder="1" applyAlignment="1">
      <alignment/>
    </xf>
    <xf numFmtId="170" fontId="3" fillId="0" borderId="0" xfId="0" applyNumberFormat="1" applyFont="1" applyAlignment="1">
      <alignment horizontal="right"/>
    </xf>
    <xf numFmtId="170" fontId="3" fillId="0" borderId="14" xfId="0" applyNumberFormat="1" applyFont="1" applyBorder="1" applyAlignment="1">
      <alignment horizontal="right"/>
    </xf>
    <xf numFmtId="170" fontId="3" fillId="0" borderId="9" xfId="0" applyNumberFormat="1" applyFont="1" applyBorder="1" applyAlignment="1">
      <alignment horizontal="right"/>
    </xf>
    <xf numFmtId="170" fontId="3" fillId="0" borderId="16" xfId="0" applyNumberFormat="1" applyFont="1" applyBorder="1" applyAlignment="1">
      <alignment horizontal="right"/>
    </xf>
    <xf numFmtId="170" fontId="2" fillId="0" borderId="0" xfId="0" applyNumberFormat="1" applyFont="1" applyBorder="1" applyAlignment="1">
      <alignment/>
    </xf>
    <xf numFmtId="170" fontId="3" fillId="0" borderId="4" xfId="0" applyNumberFormat="1" applyFont="1" applyBorder="1" applyAlignment="1">
      <alignment/>
    </xf>
    <xf numFmtId="170" fontId="3" fillId="0" borderId="17" xfId="0" applyNumberFormat="1" applyFont="1" applyBorder="1" applyAlignment="1">
      <alignment/>
    </xf>
    <xf numFmtId="168" fontId="4" fillId="0" borderId="18" xfId="21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4" fillId="0" borderId="19" xfId="0" applyFont="1" applyBorder="1" applyAlignment="1">
      <alignment horizontal="right" wrapText="1"/>
    </xf>
    <xf numFmtId="0" fontId="4" fillId="0" borderId="17" xfId="0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10" fillId="0" borderId="2" xfId="0" applyFont="1" applyBorder="1" applyAlignment="1">
      <alignment horizontal="left"/>
    </xf>
    <xf numFmtId="0" fontId="11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1 (2)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showGridLines="0" tabSelected="1" workbookViewId="0" topLeftCell="A1">
      <selection activeCell="A1" sqref="A1:G1"/>
    </sheetView>
  </sheetViews>
  <sheetFormatPr defaultColWidth="9.140625" defaultRowHeight="12.75"/>
  <cols>
    <col min="1" max="1" width="2.8515625" style="0" customWidth="1"/>
    <col min="2" max="2" width="49.140625" style="0" customWidth="1"/>
    <col min="3" max="5" width="12.00390625" style="0" customWidth="1"/>
    <col min="6" max="7" width="11.7109375" style="0" customWidth="1"/>
  </cols>
  <sheetData>
    <row r="1" spans="1:7" ht="18.75">
      <c r="A1" s="59" t="s">
        <v>0</v>
      </c>
      <c r="B1" s="59"/>
      <c r="C1" s="59"/>
      <c r="D1" s="59"/>
      <c r="E1" s="59"/>
      <c r="F1" s="59"/>
      <c r="G1" s="59"/>
    </row>
    <row r="2" spans="1:7" ht="18.75">
      <c r="A2" s="59" t="s">
        <v>1</v>
      </c>
      <c r="B2" s="59"/>
      <c r="C2" s="59"/>
      <c r="D2" s="59"/>
      <c r="E2" s="59"/>
      <c r="F2" s="59"/>
      <c r="G2" s="59"/>
    </row>
    <row r="3" spans="1:7" ht="18.75">
      <c r="A3" s="59" t="s">
        <v>52</v>
      </c>
      <c r="B3" s="59"/>
      <c r="C3" s="59"/>
      <c r="D3" s="59"/>
      <c r="E3" s="59"/>
      <c r="F3" s="59"/>
      <c r="G3" s="59"/>
    </row>
    <row r="4" spans="1:4" ht="18.75">
      <c r="A4" s="1"/>
      <c r="B4" s="1"/>
      <c r="C4" s="1"/>
      <c r="D4" s="1"/>
    </row>
    <row r="5" spans="1:7" ht="13.5" thickBot="1">
      <c r="A5" s="60" t="s">
        <v>2</v>
      </c>
      <c r="B5" s="60"/>
      <c r="C5" s="60"/>
      <c r="D5" s="60"/>
      <c r="E5" s="60"/>
      <c r="F5" s="60"/>
      <c r="G5" s="60"/>
    </row>
    <row r="6" spans="1:7" ht="32.25" customHeight="1">
      <c r="A6" s="2"/>
      <c r="B6" s="3"/>
      <c r="C6" s="61" t="s">
        <v>3</v>
      </c>
      <c r="D6" s="61" t="s">
        <v>4</v>
      </c>
      <c r="E6" s="63" t="s">
        <v>5</v>
      </c>
      <c r="F6" s="65" t="s">
        <v>6</v>
      </c>
      <c r="G6" s="66"/>
    </row>
    <row r="7" spans="1:7" ht="15.75" thickBot="1">
      <c r="A7" s="4"/>
      <c r="B7" s="5"/>
      <c r="C7" s="62"/>
      <c r="D7" s="62"/>
      <c r="E7" s="64"/>
      <c r="F7" s="6" t="s">
        <v>7</v>
      </c>
      <c r="G7" s="7" t="s">
        <v>8</v>
      </c>
    </row>
    <row r="8" spans="1:7" ht="16.5">
      <c r="A8" s="8" t="s">
        <v>9</v>
      </c>
      <c r="B8" s="9"/>
      <c r="C8" s="34">
        <f>SUM(C9,C14:C26)</f>
        <v>475.132</v>
      </c>
      <c r="D8" s="35">
        <f>SUM(D9,D14:D26)</f>
        <v>514.32</v>
      </c>
      <c r="E8" s="36">
        <f>SUM(E9,E14:E26)</f>
        <v>580.3000000000001</v>
      </c>
      <c r="F8" s="37">
        <f aca="true" t="shared" si="0" ref="F8:F46">E8-D8</f>
        <v>65.98000000000002</v>
      </c>
      <c r="G8" s="58">
        <f>IF(D8=0,"N/A  ",F8/D8)</f>
        <v>0.12828589205164104</v>
      </c>
    </row>
    <row r="9" spans="1:7" ht="15">
      <c r="A9" s="11"/>
      <c r="B9" s="12" t="s">
        <v>10</v>
      </c>
      <c r="C9" s="43">
        <f>SUM(C10:C13)</f>
        <v>83.2</v>
      </c>
      <c r="D9" s="43">
        <f>SUM(D10:D13)</f>
        <v>84.6</v>
      </c>
      <c r="E9" s="44">
        <f>SUM(E10:E13)</f>
        <v>97.7</v>
      </c>
      <c r="F9" s="42">
        <f t="shared" si="0"/>
        <v>13.100000000000009</v>
      </c>
      <c r="G9" s="13">
        <f aca="true" t="shared" si="1" ref="G9:G46">IF(D9=0,"N/A  ",F9/D9)</f>
        <v>0.15484633569739964</v>
      </c>
    </row>
    <row r="10" spans="1:7" s="16" customFormat="1" ht="15">
      <c r="A10" s="14"/>
      <c r="B10" s="15" t="s">
        <v>11</v>
      </c>
      <c r="C10" s="45">
        <v>2</v>
      </c>
      <c r="D10" s="45">
        <v>3.6</v>
      </c>
      <c r="E10" s="46">
        <v>15.1</v>
      </c>
      <c r="F10" s="42">
        <f t="shared" si="0"/>
        <v>11.5</v>
      </c>
      <c r="G10" s="13">
        <f t="shared" si="1"/>
        <v>3.194444444444444</v>
      </c>
    </row>
    <row r="11" spans="1:7" s="16" customFormat="1" ht="15">
      <c r="A11" s="14"/>
      <c r="B11" s="17" t="s">
        <v>12</v>
      </c>
      <c r="C11" s="45">
        <v>2.23</v>
      </c>
      <c r="D11" s="45">
        <v>5.5</v>
      </c>
      <c r="E11" s="46">
        <v>5.1</v>
      </c>
      <c r="F11" s="47">
        <f t="shared" si="0"/>
        <v>-0.40000000000000036</v>
      </c>
      <c r="G11" s="18">
        <f t="shared" si="1"/>
        <v>-0.0727272727272728</v>
      </c>
    </row>
    <row r="12" spans="1:7" s="16" customFormat="1" ht="15">
      <c r="A12" s="14"/>
      <c r="B12" s="17" t="s">
        <v>13</v>
      </c>
      <c r="C12" s="45">
        <v>8</v>
      </c>
      <c r="D12" s="45">
        <v>2.5</v>
      </c>
      <c r="E12" s="46">
        <v>0</v>
      </c>
      <c r="F12" s="47">
        <f t="shared" si="0"/>
        <v>-2.5</v>
      </c>
      <c r="G12" s="18">
        <f t="shared" si="1"/>
        <v>-1</v>
      </c>
    </row>
    <row r="13" spans="1:7" s="16" customFormat="1" ht="15">
      <c r="A13" s="14"/>
      <c r="B13" s="17" t="s">
        <v>14</v>
      </c>
      <c r="C13" s="45">
        <v>70.97</v>
      </c>
      <c r="D13" s="45">
        <v>73</v>
      </c>
      <c r="E13" s="46">
        <v>77.5</v>
      </c>
      <c r="F13" s="47">
        <f t="shared" si="0"/>
        <v>4.5</v>
      </c>
      <c r="G13" s="18">
        <f t="shared" si="1"/>
        <v>0.06164383561643835</v>
      </c>
    </row>
    <row r="14" spans="1:7" ht="15">
      <c r="A14" s="11"/>
      <c r="B14" s="12" t="s">
        <v>15</v>
      </c>
      <c r="C14" s="43">
        <v>10.5</v>
      </c>
      <c r="D14" s="43">
        <v>8</v>
      </c>
      <c r="E14" s="44">
        <v>0</v>
      </c>
      <c r="F14" s="42">
        <f t="shared" si="0"/>
        <v>-8</v>
      </c>
      <c r="G14" s="13">
        <f t="shared" si="1"/>
        <v>-1</v>
      </c>
    </row>
    <row r="15" spans="1:7" ht="15">
      <c r="A15" s="11"/>
      <c r="B15" s="12" t="s">
        <v>16</v>
      </c>
      <c r="C15" s="43">
        <v>16.62</v>
      </c>
      <c r="D15" s="43">
        <v>14.56</v>
      </c>
      <c r="E15" s="44">
        <v>14.71</v>
      </c>
      <c r="F15" s="42">
        <f t="shared" si="0"/>
        <v>0.15000000000000036</v>
      </c>
      <c r="G15" s="13">
        <f t="shared" si="1"/>
        <v>0.010302197802197826</v>
      </c>
    </row>
    <row r="16" spans="1:7" ht="15">
      <c r="A16" s="11"/>
      <c r="B16" s="12" t="s">
        <v>17</v>
      </c>
      <c r="C16" s="43">
        <v>15.48</v>
      </c>
      <c r="D16" s="43">
        <v>18.26</v>
      </c>
      <c r="E16" s="44">
        <v>20</v>
      </c>
      <c r="F16" s="42">
        <f t="shared" si="0"/>
        <v>1.7399999999999984</v>
      </c>
      <c r="G16" s="13">
        <f t="shared" si="1"/>
        <v>0.09529025191675784</v>
      </c>
    </row>
    <row r="17" spans="1:7" ht="15">
      <c r="A17" s="11"/>
      <c r="B17" s="12" t="s">
        <v>18</v>
      </c>
      <c r="C17" s="43">
        <v>11.9</v>
      </c>
      <c r="D17" s="43">
        <v>12</v>
      </c>
      <c r="E17" s="44">
        <v>12.9</v>
      </c>
      <c r="F17" s="42">
        <f t="shared" si="0"/>
        <v>0.9000000000000004</v>
      </c>
      <c r="G17" s="13">
        <f t="shared" si="1"/>
        <v>0.07500000000000002</v>
      </c>
    </row>
    <row r="18" spans="1:7" ht="15">
      <c r="A18" s="11"/>
      <c r="B18" s="12" t="s">
        <v>19</v>
      </c>
      <c r="C18" s="43">
        <v>10.51</v>
      </c>
      <c r="D18" s="43">
        <v>13.36</v>
      </c>
      <c r="E18" s="44">
        <v>18</v>
      </c>
      <c r="F18" s="42">
        <f t="shared" si="0"/>
        <v>4.640000000000001</v>
      </c>
      <c r="G18" s="13">
        <f t="shared" si="1"/>
        <v>0.34730538922155696</v>
      </c>
    </row>
    <row r="19" spans="1:7" ht="15">
      <c r="A19" s="11"/>
      <c r="B19" s="12" t="s">
        <v>20</v>
      </c>
      <c r="C19" s="43">
        <v>32</v>
      </c>
      <c r="D19" s="43">
        <v>31.68</v>
      </c>
      <c r="E19" s="44">
        <v>33</v>
      </c>
      <c r="F19" s="42">
        <f t="shared" si="0"/>
        <v>1.3200000000000003</v>
      </c>
      <c r="G19" s="13">
        <f t="shared" si="1"/>
        <v>0.04166666666666668</v>
      </c>
    </row>
    <row r="20" spans="1:7" ht="18">
      <c r="A20" s="11"/>
      <c r="B20" s="12" t="s">
        <v>45</v>
      </c>
      <c r="C20" s="43">
        <v>165.6</v>
      </c>
      <c r="D20" s="42">
        <v>209.83</v>
      </c>
      <c r="E20" s="48">
        <v>284.97</v>
      </c>
      <c r="F20" s="42">
        <f t="shared" si="0"/>
        <v>75.14000000000001</v>
      </c>
      <c r="G20" s="13">
        <f t="shared" si="1"/>
        <v>0.35809941381118054</v>
      </c>
    </row>
    <row r="21" spans="1:7" ht="15">
      <c r="A21" s="11"/>
      <c r="B21" s="12" t="s">
        <v>21</v>
      </c>
      <c r="C21" s="43">
        <v>13.9</v>
      </c>
      <c r="D21" s="43">
        <v>13.76</v>
      </c>
      <c r="E21" s="44">
        <v>13.89</v>
      </c>
      <c r="F21" s="42">
        <f t="shared" si="0"/>
        <v>0.13000000000000078</v>
      </c>
      <c r="G21" s="13">
        <f t="shared" si="1"/>
        <v>0.009447674418604708</v>
      </c>
    </row>
    <row r="22" spans="1:7" ht="15">
      <c r="A22" s="11"/>
      <c r="B22" s="12" t="s">
        <v>22</v>
      </c>
      <c r="C22" s="43">
        <v>25.5</v>
      </c>
      <c r="D22" s="43">
        <v>25.74</v>
      </c>
      <c r="E22" s="44">
        <v>26.5</v>
      </c>
      <c r="F22" s="42">
        <f t="shared" si="0"/>
        <v>0.7600000000000016</v>
      </c>
      <c r="G22" s="13">
        <f t="shared" si="1"/>
        <v>0.02952602952602959</v>
      </c>
    </row>
    <row r="23" spans="1:7" ht="15">
      <c r="A23" s="11"/>
      <c r="B23" s="12" t="s">
        <v>23</v>
      </c>
      <c r="C23" s="43">
        <v>17.5</v>
      </c>
      <c r="D23" s="43">
        <v>17.32</v>
      </c>
      <c r="E23" s="44">
        <v>17.6</v>
      </c>
      <c r="F23" s="42">
        <f t="shared" si="0"/>
        <v>0.28000000000000114</v>
      </c>
      <c r="G23" s="13">
        <f t="shared" si="1"/>
        <v>0.016166281755196372</v>
      </c>
    </row>
    <row r="24" spans="1:7" ht="15">
      <c r="A24" s="11"/>
      <c r="B24" s="12" t="s">
        <v>24</v>
      </c>
      <c r="C24" s="43">
        <v>17.942</v>
      </c>
      <c r="D24" s="43">
        <v>20.31</v>
      </c>
      <c r="E24" s="44">
        <v>21.27</v>
      </c>
      <c r="F24" s="42">
        <f t="shared" si="0"/>
        <v>0.9600000000000009</v>
      </c>
      <c r="G24" s="13">
        <f t="shared" si="1"/>
        <v>0.047267355982274786</v>
      </c>
    </row>
    <row r="25" spans="1:7" ht="15">
      <c r="A25" s="11"/>
      <c r="B25" s="12" t="s">
        <v>25</v>
      </c>
      <c r="C25" s="43">
        <v>40.19</v>
      </c>
      <c r="D25" s="43">
        <v>31.8</v>
      </c>
      <c r="E25" s="44">
        <v>6.5</v>
      </c>
      <c r="F25" s="42">
        <f t="shared" si="0"/>
        <v>-25.3</v>
      </c>
      <c r="G25" s="13">
        <f t="shared" si="1"/>
        <v>-0.7955974842767296</v>
      </c>
    </row>
    <row r="26" spans="1:7" ht="18">
      <c r="A26" s="19"/>
      <c r="B26" s="20" t="s">
        <v>48</v>
      </c>
      <c r="C26" s="49">
        <v>14.29</v>
      </c>
      <c r="D26" s="49">
        <v>13.1</v>
      </c>
      <c r="E26" s="50">
        <v>13.26</v>
      </c>
      <c r="F26" s="49">
        <f t="shared" si="0"/>
        <v>0.16000000000000014</v>
      </c>
      <c r="G26" s="21">
        <f t="shared" si="1"/>
        <v>0.01221374045801528</v>
      </c>
    </row>
    <row r="27" spans="1:7" ht="14.25">
      <c r="A27" s="8" t="s">
        <v>26</v>
      </c>
      <c r="B27" s="22"/>
      <c r="C27" s="35">
        <f>SUM(C28:C32)</f>
        <v>464.0448</v>
      </c>
      <c r="D27" s="35">
        <f>SUM(D28:D32)</f>
        <v>479.40000000000003</v>
      </c>
      <c r="E27" s="36">
        <f>SUM(E28:E32)</f>
        <v>565.3000000000001</v>
      </c>
      <c r="F27" s="37">
        <f t="shared" si="0"/>
        <v>85.90000000000003</v>
      </c>
      <c r="G27" s="10">
        <f t="shared" si="1"/>
        <v>0.17918231122236133</v>
      </c>
    </row>
    <row r="28" spans="1:7" ht="15">
      <c r="A28" s="11"/>
      <c r="B28" s="12" t="s">
        <v>27</v>
      </c>
      <c r="C28" s="43">
        <v>89.2621</v>
      </c>
      <c r="D28" s="43">
        <v>88.39</v>
      </c>
      <c r="E28" s="44">
        <v>90</v>
      </c>
      <c r="F28" s="42">
        <f t="shared" si="0"/>
        <v>1.6099999999999994</v>
      </c>
      <c r="G28" s="13">
        <f t="shared" si="1"/>
        <v>0.018214730173096497</v>
      </c>
    </row>
    <row r="29" spans="1:7" ht="15">
      <c r="A29" s="11"/>
      <c r="B29" s="12" t="s">
        <v>28</v>
      </c>
      <c r="C29" s="43">
        <v>20.3</v>
      </c>
      <c r="D29" s="43">
        <v>17.61</v>
      </c>
      <c r="E29" s="44">
        <v>18.11</v>
      </c>
      <c r="F29" s="42">
        <f t="shared" si="0"/>
        <v>0.5</v>
      </c>
      <c r="G29" s="13">
        <f t="shared" si="1"/>
        <v>0.028392958546280524</v>
      </c>
    </row>
    <row r="30" spans="1:7" ht="15">
      <c r="A30" s="11"/>
      <c r="B30" s="12" t="s">
        <v>29</v>
      </c>
      <c r="C30" s="43">
        <v>213.3127</v>
      </c>
      <c r="D30" s="43">
        <v>244.97</v>
      </c>
      <c r="E30" s="44">
        <v>265.16</v>
      </c>
      <c r="F30" s="42">
        <f t="shared" si="0"/>
        <v>20.190000000000026</v>
      </c>
      <c r="G30" s="13">
        <f t="shared" si="1"/>
        <v>0.08241825529656703</v>
      </c>
    </row>
    <row r="31" spans="1:7" ht="15">
      <c r="A31" s="11"/>
      <c r="B31" s="23" t="s">
        <v>30</v>
      </c>
      <c r="C31" s="42">
        <v>25.49</v>
      </c>
      <c r="D31" s="42">
        <v>24.69</v>
      </c>
      <c r="E31" s="44">
        <v>27.31</v>
      </c>
      <c r="F31" s="42">
        <f t="shared" si="0"/>
        <v>2.6199999999999974</v>
      </c>
      <c r="G31" s="13">
        <f t="shared" si="1"/>
        <v>0.10611583637100029</v>
      </c>
    </row>
    <row r="32" spans="1:7" ht="15">
      <c r="A32" s="19"/>
      <c r="B32" s="20" t="s">
        <v>31</v>
      </c>
      <c r="C32" s="49">
        <v>115.68</v>
      </c>
      <c r="D32" s="49">
        <v>103.74</v>
      </c>
      <c r="E32" s="50">
        <v>164.72</v>
      </c>
      <c r="F32" s="49">
        <f t="shared" si="0"/>
        <v>60.980000000000004</v>
      </c>
      <c r="G32" s="21">
        <f t="shared" si="1"/>
        <v>0.5878156930788511</v>
      </c>
    </row>
    <row r="33" spans="1:7" ht="16.5">
      <c r="A33" s="8" t="s">
        <v>49</v>
      </c>
      <c r="B33" s="22"/>
      <c r="C33" s="35">
        <f>SUM(C34:C39)</f>
        <v>278.1585</v>
      </c>
      <c r="D33" s="35">
        <f>SUM(D34:D39)</f>
        <v>306.95</v>
      </c>
      <c r="E33" s="36">
        <f>SUM(E34:E39)</f>
        <v>345.56</v>
      </c>
      <c r="F33" s="37">
        <f t="shared" si="0"/>
        <v>38.610000000000014</v>
      </c>
      <c r="G33" s="10">
        <f t="shared" si="1"/>
        <v>0.1257859586251833</v>
      </c>
    </row>
    <row r="34" spans="1:7" ht="15">
      <c r="A34" s="11"/>
      <c r="B34" s="12" t="s">
        <v>32</v>
      </c>
      <c r="C34" s="43">
        <v>146.5256</v>
      </c>
      <c r="D34" s="43">
        <v>141.76</v>
      </c>
      <c r="E34" s="44">
        <v>161.09</v>
      </c>
      <c r="F34" s="42">
        <f t="shared" si="0"/>
        <v>19.330000000000013</v>
      </c>
      <c r="G34" s="13">
        <f t="shared" si="1"/>
        <v>0.13635722347629806</v>
      </c>
    </row>
    <row r="35" spans="1:7" ht="15">
      <c r="A35" s="11"/>
      <c r="B35" s="12" t="s">
        <v>33</v>
      </c>
      <c r="C35" s="43">
        <v>70.2619</v>
      </c>
      <c r="D35" s="43">
        <v>66.66</v>
      </c>
      <c r="E35" s="44">
        <v>67.52</v>
      </c>
      <c r="F35" s="42">
        <f t="shared" si="0"/>
        <v>0.8599999999999994</v>
      </c>
      <c r="G35" s="13">
        <f t="shared" si="1"/>
        <v>0.012901290129012893</v>
      </c>
    </row>
    <row r="36" spans="1:7" ht="15">
      <c r="A36" s="11"/>
      <c r="B36" s="12" t="s">
        <v>34</v>
      </c>
      <c r="C36" s="43">
        <v>35.0572</v>
      </c>
      <c r="D36" s="43">
        <v>35.2</v>
      </c>
      <c r="E36" s="44">
        <v>44.9</v>
      </c>
      <c r="F36" s="42">
        <f t="shared" si="0"/>
        <v>9.699999999999996</v>
      </c>
      <c r="G36" s="13">
        <f t="shared" si="1"/>
        <v>0.27556818181818166</v>
      </c>
    </row>
    <row r="37" spans="1:7" ht="15">
      <c r="A37" s="11"/>
      <c r="B37" s="12" t="s">
        <v>35</v>
      </c>
      <c r="C37" s="51">
        <v>9.2037</v>
      </c>
      <c r="D37" s="51">
        <v>58.2</v>
      </c>
      <c r="E37" s="52">
        <v>57</v>
      </c>
      <c r="F37" s="42">
        <f t="shared" si="0"/>
        <v>-1.2000000000000028</v>
      </c>
      <c r="G37" s="13">
        <f t="shared" si="1"/>
        <v>-0.020618556701030976</v>
      </c>
    </row>
    <row r="38" spans="1:7" ht="15">
      <c r="A38" s="11"/>
      <c r="B38" s="24" t="s">
        <v>36</v>
      </c>
      <c r="C38" s="51">
        <v>0.2501</v>
      </c>
      <c r="D38" s="51">
        <v>5.13</v>
      </c>
      <c r="E38" s="52">
        <v>5.92</v>
      </c>
      <c r="F38" s="42">
        <f t="shared" si="0"/>
        <v>0.79</v>
      </c>
      <c r="G38" s="13">
        <f t="shared" si="1"/>
        <v>0.15399610136452244</v>
      </c>
    </row>
    <row r="39" spans="1:7" ht="18">
      <c r="A39" s="19"/>
      <c r="B39" s="20" t="s">
        <v>46</v>
      </c>
      <c r="C39" s="53">
        <v>16.86</v>
      </c>
      <c r="D39" s="53">
        <v>0</v>
      </c>
      <c r="E39" s="54">
        <v>9.13</v>
      </c>
      <c r="F39" s="49">
        <f t="shared" si="0"/>
        <v>9.13</v>
      </c>
      <c r="G39" s="25" t="str">
        <f t="shared" si="1"/>
        <v>N/A  </v>
      </c>
    </row>
    <row r="40" spans="1:7" ht="15">
      <c r="A40" s="8" t="s">
        <v>37</v>
      </c>
      <c r="B40" s="23"/>
      <c r="C40" s="38">
        <f>SUM(C41:C45)</f>
        <v>182.10120000000003</v>
      </c>
      <c r="D40" s="38">
        <f>SUM(D41:D45)</f>
        <v>187.45000000000002</v>
      </c>
      <c r="E40" s="39">
        <f>SUM(E41:E45)</f>
        <v>194.08</v>
      </c>
      <c r="F40" s="38">
        <f t="shared" si="0"/>
        <v>6.6299999999999955</v>
      </c>
      <c r="G40" s="10">
        <f t="shared" si="1"/>
        <v>0.0353694318484929</v>
      </c>
    </row>
    <row r="41" spans="1:7" ht="15">
      <c r="A41" s="11"/>
      <c r="B41" s="12" t="s">
        <v>38</v>
      </c>
      <c r="C41" s="43">
        <v>12.42</v>
      </c>
      <c r="D41" s="43">
        <v>12.16</v>
      </c>
      <c r="E41" s="44">
        <v>12.16</v>
      </c>
      <c r="F41" s="55">
        <f>E41-D41</f>
        <v>0</v>
      </c>
      <c r="G41" s="31">
        <f t="shared" si="1"/>
        <v>0</v>
      </c>
    </row>
    <row r="42" spans="1:7" ht="15">
      <c r="A42" s="11"/>
      <c r="B42" s="12" t="s">
        <v>39</v>
      </c>
      <c r="C42" s="43">
        <v>80.68</v>
      </c>
      <c r="D42" s="43">
        <v>83.36</v>
      </c>
      <c r="E42" s="44">
        <v>86.85</v>
      </c>
      <c r="F42" s="42">
        <f t="shared" si="0"/>
        <v>3.489999999999995</v>
      </c>
      <c r="G42" s="13">
        <f t="shared" si="1"/>
        <v>0.041866602687140056</v>
      </c>
    </row>
    <row r="43" spans="1:7" ht="15">
      <c r="A43" s="11"/>
      <c r="B43" s="12" t="s">
        <v>40</v>
      </c>
      <c r="C43" s="43">
        <v>37.94</v>
      </c>
      <c r="D43" s="43">
        <v>36.91</v>
      </c>
      <c r="E43" s="44">
        <v>40.05</v>
      </c>
      <c r="F43" s="42">
        <f t="shared" si="0"/>
        <v>3.1400000000000006</v>
      </c>
      <c r="G43" s="13">
        <f t="shared" si="1"/>
        <v>0.08507179626117585</v>
      </c>
    </row>
    <row r="44" spans="1:7" ht="15">
      <c r="A44" s="11"/>
      <c r="B44" s="12" t="s">
        <v>41</v>
      </c>
      <c r="C44" s="43">
        <v>47.03</v>
      </c>
      <c r="D44" s="43">
        <v>50.74</v>
      </c>
      <c r="E44" s="44">
        <v>50.74</v>
      </c>
      <c r="F44" s="55">
        <f>E44-D44</f>
        <v>0</v>
      </c>
      <c r="G44" s="31">
        <f t="shared" si="1"/>
        <v>0</v>
      </c>
    </row>
    <row r="45" spans="1:7" ht="15.75" thickBot="1">
      <c r="A45" s="26"/>
      <c r="B45" s="27" t="s">
        <v>42</v>
      </c>
      <c r="C45" s="56">
        <v>4.0312</v>
      </c>
      <c r="D45" s="56">
        <v>4.28</v>
      </c>
      <c r="E45" s="57">
        <v>4.28</v>
      </c>
      <c r="F45" s="55">
        <f>E45-D45</f>
        <v>0</v>
      </c>
      <c r="G45" s="32">
        <f t="shared" si="1"/>
        <v>0</v>
      </c>
    </row>
    <row r="46" spans="1:7" ht="15" thickBot="1">
      <c r="A46" s="28" t="s">
        <v>43</v>
      </c>
      <c r="B46" s="29"/>
      <c r="C46" s="40">
        <f>SUM(C8,C27,C33,C40)</f>
        <v>1399.4365</v>
      </c>
      <c r="D46" s="40">
        <f>SUM(D8,D27,D33,D40)</f>
        <v>1488.1200000000001</v>
      </c>
      <c r="E46" s="41">
        <f>SUM(E8,E27,E33,E40)</f>
        <v>1685.24</v>
      </c>
      <c r="F46" s="40">
        <f t="shared" si="0"/>
        <v>197.1199999999999</v>
      </c>
      <c r="G46" s="30">
        <f t="shared" si="1"/>
        <v>0.13246243582506778</v>
      </c>
    </row>
    <row r="47" spans="1:4" ht="12.75">
      <c r="A47" s="67" t="s">
        <v>44</v>
      </c>
      <c r="B47" s="67"/>
      <c r="C47" s="67"/>
      <c r="D47" s="67"/>
    </row>
    <row r="48" spans="1:7" ht="29.25" customHeight="1">
      <c r="A48" s="68" t="s">
        <v>47</v>
      </c>
      <c r="B48" s="68"/>
      <c r="C48" s="68"/>
      <c r="D48" s="68"/>
      <c r="E48" s="68"/>
      <c r="F48" s="68"/>
      <c r="G48" s="68"/>
    </row>
    <row r="49" spans="1:7" ht="16.5" customHeight="1">
      <c r="A49" s="68" t="s">
        <v>51</v>
      </c>
      <c r="B49" s="68"/>
      <c r="C49" s="68"/>
      <c r="D49" s="68"/>
      <c r="E49" s="68"/>
      <c r="F49" s="68"/>
      <c r="G49" s="68"/>
    </row>
    <row r="50" spans="1:7" ht="17.25" customHeight="1">
      <c r="A50" s="68" t="s">
        <v>50</v>
      </c>
      <c r="B50" s="68"/>
      <c r="C50" s="68"/>
      <c r="D50" s="68"/>
      <c r="E50" s="68"/>
      <c r="F50" s="68"/>
      <c r="G50" s="68"/>
    </row>
    <row r="52" ht="15">
      <c r="B52" s="42"/>
    </row>
    <row r="53" ht="15">
      <c r="B53" s="33"/>
    </row>
  </sheetData>
  <mergeCells count="12">
    <mergeCell ref="A47:D47"/>
    <mergeCell ref="A48:G48"/>
    <mergeCell ref="A49:G49"/>
    <mergeCell ref="A50:G50"/>
    <mergeCell ref="C6:C7"/>
    <mergeCell ref="D6:D7"/>
    <mergeCell ref="E6:E7"/>
    <mergeCell ref="F6:G6"/>
    <mergeCell ref="A1:G1"/>
    <mergeCell ref="A2:G2"/>
    <mergeCell ref="A3:G3"/>
    <mergeCell ref="A5:G5"/>
  </mergeCells>
  <printOptions horizontalCentered="1"/>
  <pageMargins left="1" right="1" top="1" bottom="1" header="0.7" footer="0.7"/>
  <pageSetup firstPageNumber="21" useFirstPageNumber="1" fitToHeight="1" fitToWidth="1" horizontalDpi="600" verticalDpi="600" orientation="portrait" scale="75" r:id="rId1"/>
  <headerFooter alignWithMargins="0">
    <oddFooter>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cp:lastPrinted>2006-01-31T19:01:57Z</cp:lastPrinted>
  <dcterms:created xsi:type="dcterms:W3CDTF">2006-01-25T18:54:25Z</dcterms:created>
  <dcterms:modified xsi:type="dcterms:W3CDTF">2006-01-31T19:13:10Z</dcterms:modified>
  <cp:category/>
  <cp:version/>
  <cp:contentType/>
  <cp:contentStatus/>
</cp:coreProperties>
</file>