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75" windowWidth="12180" windowHeight="7995" activeTab="0"/>
  </bookViews>
  <sheets>
    <sheet name="S&amp;E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<sst xmlns="http://schemas.openxmlformats.org/spreadsheetml/2006/main" count="27" uniqueCount="26">
  <si>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Summary of Salaries and Expenses by Function</t>
  </si>
  <si>
    <t>(Dollars in Millions)</t>
  </si>
  <si>
    <t>FY 2006</t>
  </si>
  <si>
    <t>Change over</t>
  </si>
  <si>
    <t>FY 2005</t>
  </si>
  <si>
    <t>Current</t>
  </si>
  <si>
    <t>FY 2007</t>
  </si>
  <si>
    <t>Actual</t>
  </si>
  <si>
    <t>Plan</t>
  </si>
  <si>
    <t>Request</t>
  </si>
  <si>
    <t>Amount</t>
  </si>
  <si>
    <t>Percent</t>
  </si>
  <si>
    <t>Human Capital</t>
  </si>
  <si>
    <t xml:space="preserve">  Personnel Compensation &amp; Benefits </t>
  </si>
  <si>
    <t xml:space="preserve">  Management of Human Capital</t>
  </si>
  <si>
    <t xml:space="preserve">  Operating Expenses</t>
  </si>
  <si>
    <t xml:space="preserve">  Travel</t>
  </si>
  <si>
    <t xml:space="preserve">   Subtotal, Human Capital </t>
  </si>
  <si>
    <t>Technology and Tools</t>
  </si>
  <si>
    <t xml:space="preserve">  Information Technology</t>
  </si>
  <si>
    <t xml:space="preserve">  Space Rental </t>
  </si>
  <si>
    <t xml:space="preserve">  Other Infrastructure</t>
  </si>
  <si>
    <t xml:space="preserve">  Subtotal, Technology and Tools</t>
  </si>
  <si>
    <t>Business Analysis</t>
  </si>
  <si>
    <t>Total, Salaries and Expenses</t>
  </si>
  <si>
    <r>
      <t>Totals may not add due to rounding.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</si>
</sst>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9">
    <font>
      <sz val="10"/>
      <name val="Arial"/>
      <family val="0"/>
    </font>
    <font>
      <b/>
      <sz val="11"/>
      <name val="Times New Roman"/>
      <family val="1"/>
    </font>
    <font>
      <b/>
      <sz val="11"/>
      <name val="Arial"/>
      <family val="0"/>
    </font>
    <font>
      <sz val="11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8"/>
      <name val="Times New Roman"/>
      <family val="1"/>
    </font>
    <font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Fill="1" applyBorder="1" applyAlignment="1">
      <alignment/>
    </xf>
    <xf numFmtId="165" fontId="4" fillId="0" borderId="0" xfId="19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/>
    </xf>
    <xf numFmtId="0" fontId="4" fillId="0" borderId="2" xfId="0" applyFont="1" applyBorder="1" applyAlignment="1">
      <alignment horizontal="left"/>
    </xf>
    <xf numFmtId="166" fontId="4" fillId="0" borderId="2" xfId="0" applyNumberFormat="1" applyFont="1" applyFill="1" applyBorder="1" applyAlignment="1">
      <alignment/>
    </xf>
    <xf numFmtId="165" fontId="4" fillId="0" borderId="2" xfId="19" applyNumberFormat="1" applyFont="1" applyFill="1" applyBorder="1" applyAlignment="1">
      <alignment horizontal="right"/>
    </xf>
    <xf numFmtId="2" fontId="4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7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workbookViewId="0" topLeftCell="A1">
      <selection activeCell="A22" sqref="A22"/>
    </sheetView>
  </sheetViews>
  <sheetFormatPr defaultColWidth="9.140625" defaultRowHeight="12.75"/>
  <cols>
    <col min="1" max="1" width="29.00390625" style="0" bestFit="1" customWidth="1"/>
    <col min="2" max="4" width="10.421875" style="0" customWidth="1"/>
    <col min="5" max="6" width="9.28125" style="0" customWidth="1"/>
  </cols>
  <sheetData>
    <row r="1" spans="1:6" ht="15">
      <c r="A1" s="21" t="s">
        <v>0</v>
      </c>
      <c r="B1" s="22"/>
      <c r="C1" s="22"/>
      <c r="D1" s="23"/>
      <c r="E1" s="23"/>
      <c r="F1" s="23"/>
    </row>
    <row r="2" spans="1:6" ht="13.5" thickBot="1">
      <c r="A2" s="24" t="s">
        <v>1</v>
      </c>
      <c r="B2" s="25"/>
      <c r="C2" s="25"/>
      <c r="D2" s="25"/>
      <c r="E2" s="25"/>
      <c r="F2" s="25"/>
    </row>
    <row r="3" spans="1:6" ht="12.75">
      <c r="A3" s="1"/>
      <c r="B3" s="2"/>
      <c r="C3" s="3" t="s">
        <v>2</v>
      </c>
      <c r="D3" s="4"/>
      <c r="E3" s="26" t="s">
        <v>3</v>
      </c>
      <c r="F3" s="26"/>
    </row>
    <row r="4" spans="1:6" ht="12.75">
      <c r="A4" s="1"/>
      <c r="B4" s="2" t="s">
        <v>4</v>
      </c>
      <c r="C4" s="2" t="s">
        <v>5</v>
      </c>
      <c r="D4" s="2" t="s">
        <v>6</v>
      </c>
      <c r="E4" s="27" t="s">
        <v>2</v>
      </c>
      <c r="F4" s="27"/>
    </row>
    <row r="5" spans="1:6" ht="12.75">
      <c r="A5" s="5"/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</row>
    <row r="6" spans="1:6" ht="12.75">
      <c r="A6" s="7" t="s">
        <v>12</v>
      </c>
      <c r="B6" s="7"/>
      <c r="C6" s="7"/>
      <c r="D6" s="7"/>
      <c r="E6" s="7"/>
      <c r="F6" s="7"/>
    </row>
    <row r="7" spans="1:6" ht="12.75">
      <c r="A7" s="8" t="s">
        <v>13</v>
      </c>
      <c r="B7" s="9">
        <v>145.56</v>
      </c>
      <c r="C7" s="9">
        <v>157.3</v>
      </c>
      <c r="D7" s="9">
        <v>171.48</v>
      </c>
      <c r="E7" s="9">
        <f>D7-C7</f>
        <v>14.179999999999978</v>
      </c>
      <c r="F7" s="10">
        <f>IF(C7=0,"N/A  ",E7/C7)</f>
        <v>0.09014621741894455</v>
      </c>
    </row>
    <row r="8" spans="1:6" ht="12.75">
      <c r="A8" s="8" t="s">
        <v>14</v>
      </c>
      <c r="B8" s="11">
        <v>4.23</v>
      </c>
      <c r="C8" s="11">
        <v>5.77</v>
      </c>
      <c r="D8" s="11">
        <v>7.13</v>
      </c>
      <c r="E8" s="11">
        <f>D8-C8</f>
        <v>1.3600000000000003</v>
      </c>
      <c r="F8" s="10">
        <f>IF(C8=0,"N/A  ",E8/C8)</f>
        <v>0.2357019064124784</v>
      </c>
    </row>
    <row r="9" spans="1:6" ht="12.75">
      <c r="A9" s="8" t="s">
        <v>15</v>
      </c>
      <c r="B9" s="11">
        <v>9.98</v>
      </c>
      <c r="C9" s="11">
        <v>9.68</v>
      </c>
      <c r="D9" s="11">
        <v>10.06</v>
      </c>
      <c r="E9" s="11">
        <f>D9-C9</f>
        <v>0.3800000000000008</v>
      </c>
      <c r="F9" s="10">
        <f>IF(C9=0,"N/A  ",E9/C9)</f>
        <v>0.03925619834710752</v>
      </c>
    </row>
    <row r="10" spans="1:6" ht="12.75">
      <c r="A10" s="12" t="s">
        <v>16</v>
      </c>
      <c r="B10" s="13">
        <v>5.28</v>
      </c>
      <c r="C10" s="13">
        <v>8.75</v>
      </c>
      <c r="D10" s="13">
        <v>8.95</v>
      </c>
      <c r="E10" s="13">
        <f>D10-C10</f>
        <v>0.1999999999999993</v>
      </c>
      <c r="F10" s="14">
        <f>IF(C10=0,"N/A  ",E10/C10)</f>
        <v>0.022857142857142777</v>
      </c>
    </row>
    <row r="11" spans="1:6" ht="12.75">
      <c r="A11" s="8" t="s">
        <v>17</v>
      </c>
      <c r="B11" s="11">
        <f>SUM(B7:B10)</f>
        <v>165.04999999999998</v>
      </c>
      <c r="C11" s="11">
        <f>SUM(C7:C10)</f>
        <v>181.50000000000003</v>
      </c>
      <c r="D11" s="11">
        <f>SUM(D7:D10)</f>
        <v>197.61999999999998</v>
      </c>
      <c r="E11" s="11">
        <f>D11-C11</f>
        <v>16.119999999999948</v>
      </c>
      <c r="F11" s="10">
        <f>IF(C11=0,"N/A  ",E11/C11)</f>
        <v>0.08881542699724487</v>
      </c>
    </row>
    <row r="12" spans="1:6" ht="12.75">
      <c r="A12" s="8"/>
      <c r="B12" s="15"/>
      <c r="C12" s="15"/>
      <c r="D12" s="15"/>
      <c r="E12" s="15"/>
      <c r="F12" s="10"/>
    </row>
    <row r="13" spans="1:6" ht="12.75">
      <c r="A13" s="7" t="s">
        <v>18</v>
      </c>
      <c r="B13" s="15"/>
      <c r="C13" s="15"/>
      <c r="D13" s="15"/>
      <c r="E13" s="7"/>
      <c r="F13" s="10"/>
    </row>
    <row r="14" spans="1:6" ht="12.75">
      <c r="A14" s="7" t="s">
        <v>19</v>
      </c>
      <c r="B14" s="11">
        <v>28.69</v>
      </c>
      <c r="C14" s="11">
        <v>33.06</v>
      </c>
      <c r="D14" s="11">
        <v>51.62</v>
      </c>
      <c r="E14" s="11">
        <f>D14-C14</f>
        <v>18.559999999999995</v>
      </c>
      <c r="F14" s="10">
        <f>IF(C14=0,"N/A  ",E14/C14)</f>
        <v>0.5614035087719297</v>
      </c>
    </row>
    <row r="15" spans="1:6" ht="12.75">
      <c r="A15" s="7" t="s">
        <v>20</v>
      </c>
      <c r="B15" s="11">
        <v>19.43</v>
      </c>
      <c r="C15" s="11">
        <v>21.58</v>
      </c>
      <c r="D15" s="11">
        <v>23.88</v>
      </c>
      <c r="E15" s="11">
        <f>D15-C15</f>
        <v>2.3000000000000007</v>
      </c>
      <c r="F15" s="10">
        <f>IF(C15=0,"N/A  ",E15/C15)</f>
        <v>0.10658016682113072</v>
      </c>
    </row>
    <row r="16" spans="1:6" ht="12.75">
      <c r="A16" s="16" t="s">
        <v>21</v>
      </c>
      <c r="B16" s="13">
        <v>8.2</v>
      </c>
      <c r="C16" s="13">
        <v>8.17</v>
      </c>
      <c r="D16" s="13">
        <v>8.7</v>
      </c>
      <c r="E16" s="13">
        <f>D16-C16</f>
        <v>0.5299999999999994</v>
      </c>
      <c r="F16" s="14">
        <f>IF(C16=0,"N/A  ",E16/C16)</f>
        <v>0.0648714810281517</v>
      </c>
    </row>
    <row r="17" spans="1:6" ht="12.75">
      <c r="A17" s="17" t="s">
        <v>22</v>
      </c>
      <c r="B17" s="11">
        <f>SUM(B14:B16)</f>
        <v>56.32000000000001</v>
      </c>
      <c r="C17" s="11">
        <f>SUM(C14:C16)</f>
        <v>62.81</v>
      </c>
      <c r="D17" s="11">
        <f>SUM(D14:D16)</f>
        <v>84.2</v>
      </c>
      <c r="E17" s="11">
        <f>D17-C17</f>
        <v>21.39</v>
      </c>
      <c r="F17" s="10">
        <f>IF(C17=0,"N/A  ",E17/C17)</f>
        <v>0.3405508676962267</v>
      </c>
    </row>
    <row r="18" spans="1:6" ht="7.5" customHeight="1">
      <c r="A18" s="8"/>
      <c r="B18" s="11"/>
      <c r="C18" s="11"/>
      <c r="D18" s="11"/>
      <c r="E18" s="11"/>
      <c r="F18" s="10"/>
    </row>
    <row r="19" spans="1:6" ht="12.75">
      <c r="A19" s="7" t="s">
        <v>23</v>
      </c>
      <c r="B19" s="11">
        <v>2.08</v>
      </c>
      <c r="C19" s="11">
        <v>2.5</v>
      </c>
      <c r="D19" s="11">
        <v>0</v>
      </c>
      <c r="E19" s="11">
        <f>D19-C19</f>
        <v>-2.5</v>
      </c>
      <c r="F19" s="10">
        <f>IF(C19=0,"N/A  ",E19/C19)</f>
        <v>-1</v>
      </c>
    </row>
    <row r="20" spans="1:6" ht="13.5" thickBot="1">
      <c r="A20" s="18" t="s">
        <v>24</v>
      </c>
      <c r="B20" s="9">
        <f>B11+B19+B17</f>
        <v>223.45</v>
      </c>
      <c r="C20" s="9">
        <f>C11+C19+C17</f>
        <v>246.81000000000003</v>
      </c>
      <c r="D20" s="9">
        <f>D11+D19+D17</f>
        <v>281.82</v>
      </c>
      <c r="E20" s="9">
        <f>D20-C20</f>
        <v>35.00999999999996</v>
      </c>
      <c r="F20" s="10">
        <f>IF(C20=0,"N/A  ",E20/C20)</f>
        <v>0.14185000607754936</v>
      </c>
    </row>
    <row r="21" spans="1:6" ht="12.75">
      <c r="A21" s="19" t="s">
        <v>25</v>
      </c>
      <c r="B21" s="20"/>
      <c r="C21" s="20"/>
      <c r="D21" s="20"/>
      <c r="E21" s="20"/>
      <c r="F21" s="20"/>
    </row>
  </sheetData>
  <mergeCells count="4">
    <mergeCell ref="A1:F1"/>
    <mergeCell ref="A2:F2"/>
    <mergeCell ref="E3:F3"/>
    <mergeCell ref="E4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JBROSNAH</dc:creator>
  <cp:keywords/>
  <dc:description/>
  <cp:lastModifiedBy>BARNOLD</cp:lastModifiedBy>
  <cp:lastPrinted>2006-02-01T15:21:43Z</cp:lastPrinted>
  <dcterms:created xsi:type="dcterms:W3CDTF">2006-01-30T17:42:22Z</dcterms:created>
  <dcterms:modified xsi:type="dcterms:W3CDTF">2006-02-01T15:21:45Z</dcterms:modified>
  <cp:category/>
  <cp:version/>
  <cp:contentType/>
  <cp:contentStatus/>
</cp:coreProperties>
</file>