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3980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<sst xmlns="http://schemas.openxmlformats.org/spreadsheetml/2006/main" count="30" uniqueCount="29">
  <si>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National Science Foundation</t>
  </si>
  <si>
    <t>By Strategic Outcome Goal and Investment Category</t>
  </si>
  <si>
    <t>(Dollars in Millions)</t>
  </si>
  <si>
    <t>Change over</t>
  </si>
  <si>
    <t>FY 2005</t>
  </si>
  <si>
    <t>FY 2006</t>
  </si>
  <si>
    <t>FY 2007</t>
  </si>
  <si>
    <t>Actuals</t>
  </si>
  <si>
    <t>Current Plan</t>
  </si>
  <si>
    <t>Request</t>
  </si>
  <si>
    <t>Amount</t>
  </si>
  <si>
    <t>Percent</t>
  </si>
  <si>
    <t>Ideas</t>
  </si>
  <si>
    <t>Fundamental Science and Engineering</t>
  </si>
  <si>
    <t>Centers Programs</t>
  </si>
  <si>
    <t>Capability Enhancement</t>
  </si>
  <si>
    <t>Tools</t>
  </si>
  <si>
    <t>Facilities</t>
  </si>
  <si>
    <t>Infrastructure and Instrumentation</t>
  </si>
  <si>
    <t>Polar Tools, Facilities and Logistics</t>
  </si>
  <si>
    <t>Federally-Funded R&amp;D Centers</t>
  </si>
  <si>
    <t>People</t>
  </si>
  <si>
    <t>Individuals</t>
  </si>
  <si>
    <t xml:space="preserve"> </t>
  </si>
  <si>
    <t>Institutions</t>
  </si>
  <si>
    <t>Collaborations</t>
  </si>
  <si>
    <t>Organizational Excellence</t>
  </si>
  <si>
    <t>Total, NSF</t>
  </si>
  <si>
    <t>Totals may not add due to rounding.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</si>
</sst>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0.0%;\-0.0%;&quot;-&quot;??"/>
    <numFmt numFmtId="167" formatCode="&quot;$&quot;#,##0.00"/>
  </numFmts>
  <fonts count="1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1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164" fontId="6" fillId="0" borderId="2" xfId="15" applyNumberFormat="1" applyFont="1" applyBorder="1" applyAlignment="1">
      <alignment horizontal="right"/>
    </xf>
    <xf numFmtId="164" fontId="6" fillId="0" borderId="0" xfId="15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49" fontId="6" fillId="0" borderId="0" xfId="15" applyNumberFormat="1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49" fontId="6" fillId="0" borderId="5" xfId="15" applyNumberFormat="1" applyFont="1" applyBorder="1" applyAlignment="1">
      <alignment horizontal="right"/>
    </xf>
    <xf numFmtId="49" fontId="6" fillId="0" borderId="7" xfId="15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4" xfId="0" applyFont="1" applyBorder="1" applyAlignment="1">
      <alignment/>
    </xf>
    <xf numFmtId="2" fontId="7" fillId="0" borderId="0" xfId="15" applyNumberFormat="1" applyFont="1" applyBorder="1" applyAlignment="1">
      <alignment horizontal="right"/>
    </xf>
    <xf numFmtId="165" fontId="7" fillId="0" borderId="8" xfId="19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4" fontId="7" fillId="0" borderId="0" xfId="15" applyNumberFormat="1" applyFont="1" applyBorder="1" applyAlignment="1">
      <alignment horizontal="right"/>
    </xf>
    <xf numFmtId="166" fontId="5" fillId="0" borderId="8" xfId="19" applyNumberFormat="1" applyFont="1" applyBorder="1" applyAlignment="1">
      <alignment horizontal="right"/>
    </xf>
    <xf numFmtId="0" fontId="7" fillId="0" borderId="6" xfId="0" applyFont="1" applyBorder="1" applyAlignment="1">
      <alignment/>
    </xf>
    <xf numFmtId="2" fontId="7" fillId="0" borderId="5" xfId="15" applyNumberFormat="1" applyFont="1" applyBorder="1" applyAlignment="1">
      <alignment horizontal="right"/>
    </xf>
    <xf numFmtId="166" fontId="5" fillId="0" borderId="7" xfId="19" applyNumberFormat="1" applyFont="1" applyBorder="1" applyAlignment="1">
      <alignment horizontal="right"/>
    </xf>
    <xf numFmtId="4" fontId="7" fillId="0" borderId="0" xfId="15" applyNumberFormat="1" applyFont="1" applyBorder="1" applyAlignment="1" applyProtection="1">
      <alignment horizontal="right"/>
      <protection locked="0"/>
    </xf>
    <xf numFmtId="4" fontId="7" fillId="0" borderId="9" xfId="15" applyNumberFormat="1" applyFont="1" applyBorder="1" applyAlignment="1" applyProtection="1">
      <alignment horizontal="right"/>
      <protection locked="0"/>
    </xf>
    <xf numFmtId="49" fontId="7" fillId="0" borderId="0" xfId="15" applyNumberFormat="1" applyFont="1" applyBorder="1" applyAlignment="1">
      <alignment horizontal="right"/>
    </xf>
    <xf numFmtId="0" fontId="7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9" fillId="0" borderId="10" xfId="0" applyFont="1" applyBorder="1" applyAlignment="1">
      <alignment/>
    </xf>
    <xf numFmtId="167" fontId="7" fillId="0" borderId="1" xfId="15" applyNumberFormat="1" applyFont="1" applyBorder="1" applyAlignment="1">
      <alignment horizontal="right"/>
    </xf>
    <xf numFmtId="167" fontId="7" fillId="0" borderId="11" xfId="15" applyNumberFormat="1" applyFont="1" applyBorder="1" applyAlignment="1">
      <alignment horizontal="right"/>
    </xf>
    <xf numFmtId="166" fontId="5" fillId="0" borderId="12" xfId="19" applyNumberFormat="1" applyFont="1" applyBorder="1" applyAlignment="1">
      <alignment horizontal="right"/>
    </xf>
    <xf numFmtId="4" fontId="10" fillId="0" borderId="0" xfId="15" applyNumberFormat="1" applyFont="1" applyAlignment="1">
      <alignment/>
    </xf>
    <xf numFmtId="167" fontId="4" fillId="0" borderId="2" xfId="15" applyNumberFormat="1" applyFont="1" applyBorder="1" applyAlignment="1">
      <alignment/>
    </xf>
    <xf numFmtId="4" fontId="10" fillId="0" borderId="2" xfId="15" applyNumberFormat="1" applyFont="1" applyBorder="1" applyAlignment="1">
      <alignment/>
    </xf>
    <xf numFmtId="167" fontId="7" fillId="0" borderId="0" xfId="15" applyNumberFormat="1" applyFont="1" applyBorder="1" applyAlignment="1">
      <alignment horizontal="right"/>
    </xf>
    <xf numFmtId="49" fontId="6" fillId="0" borderId="0" xfId="15" applyNumberFormat="1" applyFont="1" applyBorder="1" applyAlignment="1">
      <alignment horizontal="center"/>
    </xf>
    <xf numFmtId="49" fontId="6" fillId="0" borderId="8" xfId="15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6" fillId="0" borderId="2" xfId="15" applyNumberFormat="1" applyFont="1" applyBorder="1" applyAlignment="1">
      <alignment horizontal="center"/>
    </xf>
    <xf numFmtId="49" fontId="6" fillId="0" borderId="13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workbookViewId="0" topLeftCell="B1">
      <selection activeCell="L14" sqref="L14"/>
    </sheetView>
  </sheetViews>
  <sheetFormatPr defaultColWidth="9.140625" defaultRowHeight="12.75"/>
  <cols>
    <col min="1" max="1" width="12.00390625" style="3" hidden="1" customWidth="1"/>
    <col min="2" max="2" width="28.8515625" style="3" customWidth="1"/>
    <col min="3" max="3" width="9.00390625" style="9" customWidth="1"/>
    <col min="4" max="4" width="12.140625" style="9" customWidth="1"/>
    <col min="5" max="5" width="10.57421875" style="9" customWidth="1"/>
    <col min="6" max="6" width="12.28125" style="9" customWidth="1"/>
    <col min="7" max="7" width="9.28125" style="9" customWidth="1"/>
    <col min="8" max="8" width="7.7109375" style="9" customWidth="1"/>
    <col min="9" max="9" width="6.140625" style="3" hidden="1" customWidth="1"/>
    <col min="10" max="16384" width="9.140625" style="3" customWidth="1"/>
  </cols>
  <sheetData>
    <row r="1" spans="1:8" ht="18.75">
      <c r="A1" s="1"/>
      <c r="B1" s="49" t="s">
        <v>0</v>
      </c>
      <c r="C1" s="49"/>
      <c r="D1" s="49"/>
      <c r="E1" s="49"/>
      <c r="F1" s="49"/>
      <c r="G1" s="49"/>
      <c r="H1" s="2"/>
    </row>
    <row r="2" spans="1:8" ht="18.75">
      <c r="A2" s="1"/>
      <c r="B2" s="49" t="s">
        <v>1</v>
      </c>
      <c r="C2" s="49"/>
      <c r="D2" s="49"/>
      <c r="E2" s="49"/>
      <c r="F2" s="49"/>
      <c r="G2" s="49"/>
      <c r="H2" s="2"/>
    </row>
    <row r="3" spans="1:8" ht="12.75">
      <c r="A3" s="4"/>
      <c r="B3" s="50" t="s">
        <v>2</v>
      </c>
      <c r="C3" s="50"/>
      <c r="D3" s="50"/>
      <c r="E3" s="50"/>
      <c r="F3" s="50"/>
      <c r="G3" s="50"/>
      <c r="H3" s="4"/>
    </row>
    <row r="4" spans="1:9" ht="6" customHeight="1" thickBot="1">
      <c r="A4" s="5"/>
      <c r="B4" s="6"/>
      <c r="C4" s="7"/>
      <c r="D4" s="7"/>
      <c r="E4" s="8"/>
      <c r="F4" s="7"/>
      <c r="G4" s="7"/>
      <c r="I4" s="5"/>
    </row>
    <row r="5" spans="1:7" s="14" customFormat="1" ht="17.25" customHeight="1">
      <c r="A5" s="10"/>
      <c r="B5" s="11"/>
      <c r="C5" s="12"/>
      <c r="D5" s="12"/>
      <c r="E5" s="13"/>
      <c r="F5" s="51" t="s">
        <v>3</v>
      </c>
      <c r="G5" s="52"/>
    </row>
    <row r="6" spans="1:7" s="14" customFormat="1" ht="15.75" customHeight="1">
      <c r="A6" s="15"/>
      <c r="B6" s="16"/>
      <c r="C6" s="17" t="s">
        <v>4</v>
      </c>
      <c r="D6" s="17" t="s">
        <v>5</v>
      </c>
      <c r="E6" s="17" t="s">
        <v>6</v>
      </c>
      <c r="F6" s="47" t="s">
        <v>5</v>
      </c>
      <c r="G6" s="48"/>
    </row>
    <row r="7" spans="1:7" s="14" customFormat="1" ht="17.25" customHeight="1">
      <c r="A7" s="18"/>
      <c r="B7" s="19"/>
      <c r="C7" s="20" t="s">
        <v>7</v>
      </c>
      <c r="D7" s="20" t="s">
        <v>8</v>
      </c>
      <c r="E7" s="20" t="s">
        <v>9</v>
      </c>
      <c r="F7" s="20" t="s">
        <v>10</v>
      </c>
      <c r="G7" s="21" t="s">
        <v>11</v>
      </c>
    </row>
    <row r="8" spans="1:7" s="26" customFormat="1" ht="12">
      <c r="A8" s="22"/>
      <c r="B8" s="23" t="s">
        <v>12</v>
      </c>
      <c r="C8" s="24"/>
      <c r="D8" s="24"/>
      <c r="E8" s="24"/>
      <c r="F8" s="24"/>
      <c r="G8" s="25"/>
    </row>
    <row r="9" spans="1:7" s="26" customFormat="1" ht="12.75">
      <c r="A9" s="22"/>
      <c r="B9" s="27" t="s">
        <v>13</v>
      </c>
      <c r="C9" s="46">
        <v>2283.43</v>
      </c>
      <c r="D9" s="46">
        <v>2270.88</v>
      </c>
      <c r="E9" s="46">
        <v>2413.72</v>
      </c>
      <c r="F9" s="46">
        <f aca="true" t="shared" si="0" ref="F9:F26">E9-D9</f>
        <v>142.8399999999997</v>
      </c>
      <c r="G9" s="29">
        <f>IF(D9=0,"N/A  ",F9/D9)</f>
        <v>0.06290072570985683</v>
      </c>
    </row>
    <row r="10" spans="1:7" s="26" customFormat="1" ht="12.75">
      <c r="A10" s="22"/>
      <c r="B10" s="27" t="s">
        <v>14</v>
      </c>
      <c r="C10" s="24">
        <v>236.67</v>
      </c>
      <c r="D10" s="24">
        <v>253.25</v>
      </c>
      <c r="E10" s="24">
        <v>259.78</v>
      </c>
      <c r="F10" s="24">
        <f t="shared" si="0"/>
        <v>6.529999999999973</v>
      </c>
      <c r="G10" s="29">
        <f>IF(D10=0,"N/A  ",F10/D10)</f>
        <v>0.025784797630799498</v>
      </c>
    </row>
    <row r="11" spans="1:7" s="26" customFormat="1" ht="12.75">
      <c r="A11" s="22"/>
      <c r="B11" s="30" t="s">
        <v>15</v>
      </c>
      <c r="C11" s="31">
        <v>218.98</v>
      </c>
      <c r="D11" s="31">
        <v>224.18</v>
      </c>
      <c r="E11" s="31">
        <v>241.52</v>
      </c>
      <c r="F11" s="31">
        <f t="shared" si="0"/>
        <v>17.340000000000003</v>
      </c>
      <c r="G11" s="32">
        <f>IF(D11=0,"N/A  ",F11/D11)</f>
        <v>0.07734855919350524</v>
      </c>
    </row>
    <row r="12" spans="1:7" s="26" customFormat="1" ht="12.75">
      <c r="A12" s="22"/>
      <c r="B12" s="27"/>
      <c r="C12" s="33">
        <f>C9+C10+C11</f>
        <v>2739.08</v>
      </c>
      <c r="D12" s="34">
        <f>D9+D10+D11</f>
        <v>2748.31</v>
      </c>
      <c r="E12" s="33">
        <f>SUM(E9:E11)</f>
        <v>2915.02</v>
      </c>
      <c r="F12" s="24">
        <f t="shared" si="0"/>
        <v>166.71000000000004</v>
      </c>
      <c r="G12" s="29">
        <f>IF(D12=0,"N/A  ",F12/D12)</f>
        <v>0.060659095953513265</v>
      </c>
    </row>
    <row r="13" spans="1:7" s="26" customFormat="1" ht="12.75">
      <c r="A13" s="22"/>
      <c r="B13" s="23" t="s">
        <v>16</v>
      </c>
      <c r="C13" s="24"/>
      <c r="D13" s="24"/>
      <c r="E13" s="24"/>
      <c r="F13" s="24"/>
      <c r="G13" s="29"/>
    </row>
    <row r="14" spans="1:7" s="26" customFormat="1" ht="12.75">
      <c r="A14" s="22"/>
      <c r="B14" s="27" t="s">
        <v>17</v>
      </c>
      <c r="C14" s="24">
        <v>475.13</v>
      </c>
      <c r="D14" s="24">
        <v>514.32</v>
      </c>
      <c r="E14" s="24">
        <v>580.3</v>
      </c>
      <c r="F14" s="24">
        <f t="shared" si="0"/>
        <v>65.9799999999999</v>
      </c>
      <c r="G14" s="29">
        <f>IF(D14=0,"N/A  ",F14/D14)</f>
        <v>0.12828589205164082</v>
      </c>
    </row>
    <row r="15" spans="1:7" s="26" customFormat="1" ht="12.75">
      <c r="A15" s="22"/>
      <c r="B15" s="27" t="s">
        <v>18</v>
      </c>
      <c r="C15" s="24">
        <v>466.04</v>
      </c>
      <c r="D15" s="24">
        <v>479.4</v>
      </c>
      <c r="E15" s="24">
        <v>565.3</v>
      </c>
      <c r="F15" s="24">
        <f t="shared" si="0"/>
        <v>85.89999999999998</v>
      </c>
      <c r="G15" s="29">
        <f>IF(D15=0,"N/A  ",F15/D15)</f>
        <v>0.17918231122236125</v>
      </c>
    </row>
    <row r="16" spans="1:7" s="26" customFormat="1" ht="12.75">
      <c r="A16" s="22"/>
      <c r="B16" s="27" t="s">
        <v>19</v>
      </c>
      <c r="C16" s="24">
        <v>278.16</v>
      </c>
      <c r="D16" s="24">
        <v>306.95</v>
      </c>
      <c r="E16" s="24">
        <v>345.56</v>
      </c>
      <c r="F16" s="24">
        <f t="shared" si="0"/>
        <v>38.610000000000014</v>
      </c>
      <c r="G16" s="29">
        <f>IF(D16=0,"N/A  ",F16/D16)</f>
        <v>0.1257859586251833</v>
      </c>
    </row>
    <row r="17" spans="1:7" s="26" customFormat="1" ht="12.75">
      <c r="A17" s="22"/>
      <c r="B17" s="30" t="s">
        <v>20</v>
      </c>
      <c r="C17" s="31">
        <v>182.1</v>
      </c>
      <c r="D17" s="31">
        <v>187.45</v>
      </c>
      <c r="E17" s="31">
        <v>194.08</v>
      </c>
      <c r="F17" s="31">
        <f t="shared" si="0"/>
        <v>6.630000000000024</v>
      </c>
      <c r="G17" s="32">
        <f>IF(D17=0,"N/A  ",F17/D17)</f>
        <v>0.03536943184849306</v>
      </c>
    </row>
    <row r="18" spans="1:7" s="26" customFormat="1" ht="12.75">
      <c r="A18" s="22"/>
      <c r="B18" s="27"/>
      <c r="C18" s="28">
        <v>1399.44</v>
      </c>
      <c r="D18" s="28">
        <f>D14+D15+D16+D17</f>
        <v>1488.1200000000001</v>
      </c>
      <c r="E18" s="28">
        <f>E14+E15+E16+E17</f>
        <v>1685.2399999999998</v>
      </c>
      <c r="F18" s="24">
        <f t="shared" si="0"/>
        <v>197.11999999999966</v>
      </c>
      <c r="G18" s="29">
        <f>IF(D18=0,"N/A  ",F18/D18)</f>
        <v>0.13246243582506764</v>
      </c>
    </row>
    <row r="19" spans="1:7" s="26" customFormat="1" ht="17.25" customHeight="1">
      <c r="A19" s="22"/>
      <c r="B19" s="23" t="s">
        <v>21</v>
      </c>
      <c r="C19" s="35"/>
      <c r="D19" s="35"/>
      <c r="E19" s="35"/>
      <c r="F19" s="24"/>
      <c r="G19" s="29"/>
    </row>
    <row r="20" spans="1:7" s="26" customFormat="1" ht="12.75">
      <c r="A20" s="22"/>
      <c r="B20" s="27" t="s">
        <v>22</v>
      </c>
      <c r="C20" s="24">
        <v>522.22</v>
      </c>
      <c r="D20" s="24">
        <v>496.36</v>
      </c>
      <c r="E20" s="24">
        <v>519.84</v>
      </c>
      <c r="F20" s="24">
        <f t="shared" si="0"/>
        <v>23.480000000000018</v>
      </c>
      <c r="G20" s="29">
        <f aca="true" t="shared" si="1" ref="G20:G26">IF(D20=0,"N/A  ",F20/D20)</f>
        <v>0.04730437585623341</v>
      </c>
    </row>
    <row r="21" spans="1:7" s="26" customFormat="1" ht="12.75">
      <c r="A21" s="22" t="s">
        <v>23</v>
      </c>
      <c r="B21" s="27" t="s">
        <v>24</v>
      </c>
      <c r="C21" s="24">
        <v>145.28</v>
      </c>
      <c r="D21" s="24">
        <v>146.92</v>
      </c>
      <c r="E21" s="24">
        <v>146.54</v>
      </c>
      <c r="F21" s="24">
        <f t="shared" si="0"/>
        <v>-0.37999999999999545</v>
      </c>
      <c r="G21" s="29">
        <f t="shared" si="1"/>
        <v>-0.002586441600871192</v>
      </c>
    </row>
    <row r="22" spans="1:7" s="26" customFormat="1" ht="12.75">
      <c r="A22" s="22"/>
      <c r="B22" s="30" t="s">
        <v>25</v>
      </c>
      <c r="C22" s="31">
        <v>394.69</v>
      </c>
      <c r="D22" s="31">
        <v>388.38</v>
      </c>
      <c r="E22" s="31">
        <v>404.04</v>
      </c>
      <c r="F22" s="31">
        <f t="shared" si="0"/>
        <v>15.660000000000025</v>
      </c>
      <c r="G22" s="32">
        <f t="shared" si="1"/>
        <v>0.04032133477522021</v>
      </c>
    </row>
    <row r="23" spans="1:7" s="26" customFormat="1" ht="14.25" customHeight="1">
      <c r="A23" s="22"/>
      <c r="B23" s="27"/>
      <c r="C23" s="28">
        <f>C20+C21+C22</f>
        <v>1062.19</v>
      </c>
      <c r="D23" s="28">
        <v>1031.65</v>
      </c>
      <c r="E23" s="28">
        <f>SUM(E20:E22)</f>
        <v>1070.42</v>
      </c>
      <c r="F23" s="24">
        <f t="shared" si="0"/>
        <v>38.76999999999998</v>
      </c>
      <c r="G23" s="29">
        <f t="shared" si="1"/>
        <v>0.03758057480734743</v>
      </c>
    </row>
    <row r="24" spans="1:7" s="26" customFormat="1" ht="1.5" customHeight="1">
      <c r="A24" s="22"/>
      <c r="B24" s="27"/>
      <c r="C24" s="24"/>
      <c r="D24" s="24"/>
      <c r="E24" s="24"/>
      <c r="F24" s="24">
        <f t="shared" si="0"/>
        <v>0</v>
      </c>
      <c r="G24" s="29" t="str">
        <f t="shared" si="1"/>
        <v>N/A  </v>
      </c>
    </row>
    <row r="25" spans="1:7" s="26" customFormat="1" ht="12.75">
      <c r="A25" s="36"/>
      <c r="B25" s="37" t="s">
        <v>26</v>
      </c>
      <c r="C25" s="31">
        <v>280.07</v>
      </c>
      <c r="D25" s="31">
        <v>313.09</v>
      </c>
      <c r="E25" s="31">
        <v>349.53</v>
      </c>
      <c r="F25" s="24">
        <f t="shared" si="0"/>
        <v>36.44</v>
      </c>
      <c r="G25" s="32">
        <f t="shared" si="1"/>
        <v>0.11638825896707017</v>
      </c>
    </row>
    <row r="26" spans="1:7" s="26" customFormat="1" ht="18.75" customHeight="1" thickBot="1">
      <c r="A26" s="38"/>
      <c r="B26" s="39" t="s">
        <v>27</v>
      </c>
      <c r="C26" s="40">
        <v>5480.77</v>
      </c>
      <c r="D26" s="40">
        <v>5581.17</v>
      </c>
      <c r="E26" s="41">
        <f>E25+E18+E12+E23</f>
        <v>6020.21</v>
      </c>
      <c r="F26" s="41">
        <f t="shared" si="0"/>
        <v>439.03999999999996</v>
      </c>
      <c r="G26" s="42">
        <f t="shared" si="1"/>
        <v>0.07866450941290087</v>
      </c>
    </row>
    <row r="27" spans="4:7" ht="12.75" customHeight="1" hidden="1">
      <c r="D27" s="43">
        <v>589.71</v>
      </c>
      <c r="E27" s="43"/>
      <c r="F27" s="44">
        <f>D27-C26</f>
        <v>-4891.06</v>
      </c>
      <c r="G27" s="45">
        <v>607.32</v>
      </c>
    </row>
    <row r="28" ht="12.75">
      <c r="B28" s="3" t="s">
        <v>28</v>
      </c>
    </row>
  </sheetData>
  <mergeCells count="5">
    <mergeCell ref="F6:G6"/>
    <mergeCell ref="B1:G1"/>
    <mergeCell ref="B2:G2"/>
    <mergeCell ref="B3:G3"/>
    <mergeCell ref="F5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JMOEHLMA</cp:lastModifiedBy>
  <dcterms:created xsi:type="dcterms:W3CDTF">2006-01-30T19:08:42Z</dcterms:created>
  <dcterms:modified xsi:type="dcterms:W3CDTF">2006-01-31T22:33:39Z</dcterms:modified>
  <cp:category/>
  <cp:version/>
  <cp:contentType/>
  <cp:contentStatus/>
</cp:coreProperties>
</file>