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9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<sst xmlns="http://schemas.openxmlformats.org/spreadsheetml/2006/main" count="33" uniqueCount="32">
  <si>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Computer and Information Science and Engineering</t>
  </si>
  <si>
    <t>By Strategic Outcome Goal and Investment Category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</si>
  <si>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</si>
  <si>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</si>
  <si>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</si>
  <si>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</si>
  <si>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</si>
  <si>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</si>
  <si>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</si>
  <si>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</si>
  <si>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</si>
  <si>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</si>
  <si>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</si>
  <si>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>Ideas</t>
  </si>
  <si>
    <t>Fundamental Science and Engineering</t>
  </si>
  <si>
    <t>Centers Programs</t>
  </si>
  <si>
    <t>Capability Enhancement</t>
  </si>
  <si>
    <t xml:space="preserve"> </t>
  </si>
  <si>
    <t>Tools</t>
  </si>
  <si>
    <t>Facilities</t>
  </si>
  <si>
    <t>Infrastructure and Instrumentation</t>
  </si>
  <si>
    <t>Polar Tools, Facilities and Logistics</t>
  </si>
  <si>
    <t>Federally-Funded R&amp;D Centers</t>
  </si>
  <si>
    <t>People</t>
  </si>
  <si>
    <t>Individuals</t>
  </si>
  <si>
    <t>Institutions</t>
  </si>
  <si>
    <t>Collaborations</t>
  </si>
  <si>
    <t>-</t>
  </si>
  <si>
    <t>Organizational Excellence</t>
  </si>
  <si>
    <t>Total, CISE</t>
  </si>
  <si>
    <t>Totals may not add due to rounding.</t>
  </si>
  <si>
    <t xml:space="preserve">N/A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</si>
</sst>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  <numFmt numFmtId="167" formatCode="#,##0.00;\-#,##0.00;&quot;-&quot;??"/>
    <numFmt numFmtId="168" formatCode="0.0%;\-0.0%;&quot;-&quot;??"/>
  </numFmts>
  <fonts count="1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2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15" applyNumberFormat="1" applyFont="1" applyBorder="1" applyAlignment="1">
      <alignment horizontal="right"/>
    </xf>
    <xf numFmtId="0" fontId="5" fillId="0" borderId="3" xfId="0" applyFont="1" applyBorder="1" applyAlignment="1">
      <alignment/>
    </xf>
    <xf numFmtId="49" fontId="5" fillId="0" borderId="3" xfId="15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2" fontId="7" fillId="0" borderId="0" xfId="15" applyNumberFormat="1" applyFont="1" applyBorder="1" applyAlignment="1">
      <alignment horizontal="right"/>
    </xf>
    <xf numFmtId="165" fontId="7" fillId="0" borderId="0" xfId="19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6" fontId="7" fillId="0" borderId="0" xfId="15" applyNumberFormat="1" applyFont="1" applyBorder="1" applyAlignment="1">
      <alignment horizontal="right"/>
    </xf>
    <xf numFmtId="2" fontId="7" fillId="0" borderId="3" xfId="15" applyNumberFormat="1" applyFont="1" applyBorder="1" applyAlignment="1">
      <alignment horizontal="right"/>
    </xf>
    <xf numFmtId="43" fontId="7" fillId="0" borderId="3" xfId="15" applyNumberFormat="1" applyFont="1" applyBorder="1" applyAlignment="1">
      <alignment horizontal="right"/>
    </xf>
    <xf numFmtId="2" fontId="7" fillId="0" borderId="0" xfId="15" applyNumberFormat="1" applyFont="1" applyBorder="1" applyAlignment="1" applyProtection="1">
      <alignment horizontal="right"/>
      <protection locked="0"/>
    </xf>
    <xf numFmtId="2" fontId="7" fillId="0" borderId="4" xfId="15" applyNumberFormat="1" applyFont="1" applyBorder="1" applyAlignment="1" applyProtection="1">
      <alignment horizontal="right"/>
      <protection locked="0"/>
    </xf>
    <xf numFmtId="167" fontId="4" fillId="0" borderId="0" xfId="0" applyNumberFormat="1" applyFont="1" applyBorder="1" applyAlignment="1">
      <alignment/>
    </xf>
    <xf numFmtId="167" fontId="4" fillId="0" borderId="3" xfId="0" applyNumberFormat="1" applyFont="1" applyBorder="1" applyAlignment="1">
      <alignment/>
    </xf>
    <xf numFmtId="49" fontId="7" fillId="0" borderId="0" xfId="15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1" xfId="0" applyFont="1" applyBorder="1" applyAlignment="1">
      <alignment/>
    </xf>
    <xf numFmtId="166" fontId="7" fillId="0" borderId="1" xfId="15" applyNumberFormat="1" applyFont="1" applyBorder="1" applyAlignment="1">
      <alignment horizontal="right"/>
    </xf>
    <xf numFmtId="166" fontId="7" fillId="0" borderId="5" xfId="15" applyNumberFormat="1" applyFont="1" applyBorder="1" applyAlignment="1">
      <alignment horizontal="right"/>
    </xf>
    <xf numFmtId="166" fontId="3" fillId="0" borderId="2" xfId="15" applyNumberFormat="1" applyFont="1" applyBorder="1" applyAlignment="1">
      <alignment/>
    </xf>
    <xf numFmtId="4" fontId="9" fillId="0" borderId="2" xfId="15" applyNumberFormat="1" applyFont="1" applyBorder="1" applyAlignment="1">
      <alignment/>
    </xf>
    <xf numFmtId="168" fontId="4" fillId="0" borderId="0" xfId="19" applyNumberFormat="1" applyFont="1" applyBorder="1" applyAlignment="1">
      <alignment horizontal="right"/>
    </xf>
    <xf numFmtId="168" fontId="4" fillId="0" borderId="3" xfId="19" applyNumberFormat="1" applyFont="1" applyBorder="1" applyAlignment="1">
      <alignment horizontal="right"/>
    </xf>
    <xf numFmtId="168" fontId="4" fillId="0" borderId="5" xfId="19" applyNumberFormat="1" applyFont="1" applyBorder="1" applyAlignment="1">
      <alignment horizontal="right"/>
    </xf>
    <xf numFmtId="49" fontId="5" fillId="0" borderId="0" xfId="15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49" fontId="5" fillId="0" borderId="2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workbookViewId="0" topLeftCell="A1">
      <selection activeCell="A30" sqref="A30"/>
    </sheetView>
  </sheetViews>
  <sheetFormatPr defaultColWidth="9.140625" defaultRowHeight="12.75"/>
  <cols>
    <col min="1" max="1" width="29.421875" style="2" bestFit="1" customWidth="1"/>
    <col min="2" max="2" width="9.421875" style="6" bestFit="1" customWidth="1"/>
    <col min="3" max="3" width="8.28125" style="6" customWidth="1"/>
    <col min="4" max="4" width="7.8515625" style="6" customWidth="1"/>
    <col min="5" max="5" width="8.00390625" style="6" customWidth="1"/>
    <col min="6" max="6" width="7.57421875" style="6" customWidth="1"/>
    <col min="7" max="7" width="7.7109375" style="6" customWidth="1"/>
    <col min="8" max="8" width="6.140625" style="2" hidden="1" customWidth="1"/>
    <col min="9" max="16384" width="9.140625" style="2" customWidth="1"/>
  </cols>
  <sheetData>
    <row r="1" spans="1:7" ht="18.75">
      <c r="A1" s="38" t="s">
        <v>0</v>
      </c>
      <c r="B1" s="38"/>
      <c r="C1" s="38"/>
      <c r="D1" s="39"/>
      <c r="E1" s="39"/>
      <c r="F1" s="39"/>
      <c r="G1" s="1"/>
    </row>
    <row r="2" spans="1:7" ht="18.75">
      <c r="A2" s="38" t="s">
        <v>1</v>
      </c>
      <c r="B2" s="38"/>
      <c r="C2" s="38"/>
      <c r="D2" s="39"/>
      <c r="E2" s="39"/>
      <c r="F2" s="39"/>
      <c r="G2" s="1"/>
    </row>
    <row r="3" spans="1:7" ht="12.75">
      <c r="A3" s="40" t="s">
        <v>2</v>
      </c>
      <c r="B3" s="40"/>
      <c r="C3" s="40"/>
      <c r="D3" s="39"/>
      <c r="E3" s="39"/>
      <c r="F3" s="39"/>
      <c r="G3" s="3"/>
    </row>
    <row r="4" spans="1:8" ht="6" customHeight="1" thickBot="1">
      <c r="A4" s="4"/>
      <c r="B4" s="5"/>
      <c r="C4" s="5"/>
      <c r="D4" s="5"/>
      <c r="E4" s="5"/>
      <c r="F4" s="5"/>
      <c r="H4" s="7"/>
    </row>
    <row r="5" spans="1:6" s="10" customFormat="1" ht="15" customHeight="1">
      <c r="A5" s="8"/>
      <c r="B5" s="9"/>
      <c r="C5" s="9" t="s">
        <v>3</v>
      </c>
      <c r="D5" s="9"/>
      <c r="E5" s="41" t="s">
        <v>4</v>
      </c>
      <c r="F5" s="41"/>
    </row>
    <row r="6" spans="1:6" s="10" customFormat="1" ht="14.25" customHeight="1">
      <c r="A6" s="11"/>
      <c r="B6" s="12" t="s">
        <v>5</v>
      </c>
      <c r="C6" s="12" t="s">
        <v>6</v>
      </c>
      <c r="D6" s="12" t="s">
        <v>7</v>
      </c>
      <c r="E6" s="37" t="s">
        <v>3</v>
      </c>
      <c r="F6" s="37"/>
    </row>
    <row r="7" spans="1:6" s="10" customFormat="1" ht="12" customHeight="1">
      <c r="A7" s="13"/>
      <c r="B7" s="14" t="s">
        <v>8</v>
      </c>
      <c r="C7" s="14" t="s">
        <v>9</v>
      </c>
      <c r="D7" s="14" t="s">
        <v>10</v>
      </c>
      <c r="E7" s="14" t="s">
        <v>11</v>
      </c>
      <c r="F7" s="14" t="s">
        <v>12</v>
      </c>
    </row>
    <row r="8" spans="1:6" s="18" customFormat="1" ht="12">
      <c r="A8" s="15" t="s">
        <v>13</v>
      </c>
      <c r="B8" s="16"/>
      <c r="C8" s="16"/>
      <c r="D8" s="16"/>
      <c r="E8" s="16"/>
      <c r="F8" s="17"/>
    </row>
    <row r="9" spans="1:6" s="18" customFormat="1" ht="12.75">
      <c r="A9" s="19" t="s">
        <v>14</v>
      </c>
      <c r="B9" s="20">
        <v>400.71</v>
      </c>
      <c r="C9" s="20">
        <v>389.52</v>
      </c>
      <c r="D9" s="20">
        <v>403.72</v>
      </c>
      <c r="E9" s="20">
        <f>D9-C9</f>
        <v>14.200000000000045</v>
      </c>
      <c r="F9" s="34">
        <f>IF(C9=0,"N/A  ",E9/C9)</f>
        <v>0.03645512425549406</v>
      </c>
    </row>
    <row r="10" spans="1:6" s="18" customFormat="1" ht="12.75">
      <c r="A10" s="19" t="s">
        <v>15</v>
      </c>
      <c r="B10" s="16">
        <v>6.03</v>
      </c>
      <c r="C10" s="16">
        <v>9.92</v>
      </c>
      <c r="D10" s="16">
        <v>10</v>
      </c>
      <c r="E10" s="16">
        <f>D10-C10</f>
        <v>0.08000000000000007</v>
      </c>
      <c r="F10" s="34">
        <f aca="true" t="shared" si="0" ref="F10:F26">IF(C10=0,"N/A  ",E10/C10)</f>
        <v>0.008064516129032265</v>
      </c>
    </row>
    <row r="11" spans="1:6" s="18" customFormat="1" ht="12.75">
      <c r="A11" s="19" t="s">
        <v>16</v>
      </c>
      <c r="B11" s="21">
        <v>0.55</v>
      </c>
      <c r="C11" s="22">
        <v>0.75</v>
      </c>
      <c r="D11" s="22">
        <v>1.25</v>
      </c>
      <c r="E11" s="22">
        <f>D11-C11</f>
        <v>0.5</v>
      </c>
      <c r="F11" s="35">
        <f t="shared" si="0"/>
        <v>0.6666666666666666</v>
      </c>
    </row>
    <row r="12" spans="1:6" s="18" customFormat="1" ht="12.75">
      <c r="A12" s="19" t="s">
        <v>17</v>
      </c>
      <c r="B12" s="23">
        <f>B9+B10+B11</f>
        <v>407.28999999999996</v>
      </c>
      <c r="C12" s="24">
        <f>C9+C10+C11</f>
        <v>400.19</v>
      </c>
      <c r="D12" s="23">
        <f>SUM(D9:D11)</f>
        <v>414.97</v>
      </c>
      <c r="E12" s="16">
        <f>D12-C12</f>
        <v>14.78000000000003</v>
      </c>
      <c r="F12" s="34">
        <f t="shared" si="0"/>
        <v>0.0369324570828857</v>
      </c>
    </row>
    <row r="13" spans="1:6" s="18" customFormat="1" ht="12.75">
      <c r="A13" s="15" t="s">
        <v>18</v>
      </c>
      <c r="B13" s="16"/>
      <c r="C13" s="16"/>
      <c r="D13" s="16"/>
      <c r="E13" s="16"/>
      <c r="F13" s="34"/>
    </row>
    <row r="14" spans="1:6" s="18" customFormat="1" ht="12.75">
      <c r="A14" s="19" t="s">
        <v>19</v>
      </c>
      <c r="B14" s="16">
        <v>0.5</v>
      </c>
      <c r="C14" s="16">
        <v>0.5</v>
      </c>
      <c r="D14" s="16">
        <v>0.5</v>
      </c>
      <c r="E14" s="25">
        <v>0</v>
      </c>
      <c r="F14" s="34">
        <f t="shared" si="0"/>
        <v>0</v>
      </c>
    </row>
    <row r="15" spans="1:6" s="18" customFormat="1" ht="12.75">
      <c r="A15" s="19" t="s">
        <v>20</v>
      </c>
      <c r="B15" s="16">
        <v>16.46</v>
      </c>
      <c r="C15" s="16">
        <v>20.58</v>
      </c>
      <c r="D15" s="16">
        <v>30.58</v>
      </c>
      <c r="E15" s="16">
        <f>D15-C15</f>
        <v>10</v>
      </c>
      <c r="F15" s="34">
        <f t="shared" si="0"/>
        <v>0.4859086491739553</v>
      </c>
    </row>
    <row r="16" spans="1:6" s="18" customFormat="1" ht="12.75">
      <c r="A16" s="19" t="s">
        <v>21</v>
      </c>
      <c r="B16" s="25">
        <v>0</v>
      </c>
      <c r="C16" s="25">
        <v>0</v>
      </c>
      <c r="D16" s="25">
        <v>0</v>
      </c>
      <c r="E16" s="25">
        <v>0</v>
      </c>
      <c r="F16" s="34" t="str">
        <f t="shared" si="0"/>
        <v>N/A  </v>
      </c>
    </row>
    <row r="17" spans="1:6" s="18" customFormat="1" ht="12.75">
      <c r="A17" s="19" t="s">
        <v>22</v>
      </c>
      <c r="B17" s="26">
        <v>0</v>
      </c>
      <c r="C17" s="26">
        <v>0</v>
      </c>
      <c r="D17" s="26">
        <v>0</v>
      </c>
      <c r="E17" s="26">
        <v>0</v>
      </c>
      <c r="F17" s="35" t="str">
        <f t="shared" si="0"/>
        <v>N/A  </v>
      </c>
    </row>
    <row r="18" spans="1:6" s="18" customFormat="1" ht="12.75">
      <c r="A18" s="19"/>
      <c r="B18" s="16">
        <f>B14+B15</f>
        <v>16.96</v>
      </c>
      <c r="C18" s="16">
        <f>C14+C15</f>
        <v>21.08</v>
      </c>
      <c r="D18" s="16">
        <f>SUM(D14:D17)</f>
        <v>31.08</v>
      </c>
      <c r="E18" s="16">
        <f>D18-C18</f>
        <v>10</v>
      </c>
      <c r="F18" s="34">
        <f t="shared" si="0"/>
        <v>0.4743833017077799</v>
      </c>
    </row>
    <row r="19" spans="1:6" s="18" customFormat="1" ht="10.5" customHeight="1">
      <c r="A19" s="15" t="s">
        <v>23</v>
      </c>
      <c r="B19" s="27"/>
      <c r="C19" s="27"/>
      <c r="D19" s="27"/>
      <c r="E19" s="27"/>
      <c r="F19" s="34"/>
    </row>
    <row r="20" spans="1:6" s="18" customFormat="1" ht="12.75">
      <c r="A20" s="19" t="s">
        <v>24</v>
      </c>
      <c r="B20" s="16">
        <v>55.31</v>
      </c>
      <c r="C20" s="16">
        <v>48.08</v>
      </c>
      <c r="D20" s="16">
        <v>50.58</v>
      </c>
      <c r="E20" s="16">
        <f>D20-C20</f>
        <v>2.5</v>
      </c>
      <c r="F20" s="34">
        <f t="shared" si="0"/>
        <v>0.05199667221297837</v>
      </c>
    </row>
    <row r="21" spans="1:6" s="18" customFormat="1" ht="12.75">
      <c r="A21" s="19" t="s">
        <v>25</v>
      </c>
      <c r="B21" s="16">
        <v>4.36</v>
      </c>
      <c r="C21" s="16">
        <v>7.15</v>
      </c>
      <c r="D21" s="16">
        <v>10.15</v>
      </c>
      <c r="E21" s="16">
        <f>D21-C21</f>
        <v>3</v>
      </c>
      <c r="F21" s="34">
        <f t="shared" si="0"/>
        <v>0.4195804195804196</v>
      </c>
    </row>
    <row r="22" spans="1:6" s="18" customFormat="1" ht="12.75">
      <c r="A22" s="19" t="s">
        <v>26</v>
      </c>
      <c r="B22" s="21" t="s">
        <v>27</v>
      </c>
      <c r="C22" s="21">
        <v>14</v>
      </c>
      <c r="D22" s="21">
        <v>14</v>
      </c>
      <c r="E22" s="26">
        <v>0</v>
      </c>
      <c r="F22" s="35">
        <f t="shared" si="0"/>
        <v>0</v>
      </c>
    </row>
    <row r="23" spans="1:6" s="18" customFormat="1" ht="14.25" customHeight="1">
      <c r="A23" s="19"/>
      <c r="B23" s="16">
        <f>B20+B21</f>
        <v>59.67</v>
      </c>
      <c r="C23" s="16">
        <f>C20+C21+C22</f>
        <v>69.22999999999999</v>
      </c>
      <c r="D23" s="16">
        <f>SUM(D20:D22)</f>
        <v>74.72999999999999</v>
      </c>
      <c r="E23" s="16">
        <f>D23-C23</f>
        <v>5.5</v>
      </c>
      <c r="F23" s="34">
        <f t="shared" si="0"/>
        <v>0.07944532717030191</v>
      </c>
    </row>
    <row r="24" spans="1:6" s="18" customFormat="1" ht="2.25" customHeight="1">
      <c r="A24" s="19"/>
      <c r="B24" s="16"/>
      <c r="C24" s="16"/>
      <c r="D24" s="16"/>
      <c r="E24" s="16"/>
      <c r="F24" s="34"/>
    </row>
    <row r="25" spans="1:6" s="18" customFormat="1" ht="12.75">
      <c r="A25" s="28" t="s">
        <v>28</v>
      </c>
      <c r="B25" s="21">
        <v>6.28</v>
      </c>
      <c r="C25" s="21">
        <v>5.91</v>
      </c>
      <c r="D25" s="21">
        <v>5.91</v>
      </c>
      <c r="E25" s="26">
        <v>0</v>
      </c>
      <c r="F25" s="35" t="s">
        <v>31</v>
      </c>
    </row>
    <row r="26" spans="1:6" s="18" customFormat="1" ht="18.75" customHeight="1" thickBot="1">
      <c r="A26" s="29" t="s">
        <v>29</v>
      </c>
      <c r="B26" s="30">
        <f>+B23+B12+B18+B25</f>
        <v>490.19999999999993</v>
      </c>
      <c r="C26" s="30">
        <f>+C23+C12+C18+C25</f>
        <v>496.40999999999997</v>
      </c>
      <c r="D26" s="30">
        <f>D25+D18+D12+D23</f>
        <v>526.69</v>
      </c>
      <c r="E26" s="31">
        <f>D26-C26</f>
        <v>30.280000000000086</v>
      </c>
      <c r="F26" s="36">
        <f t="shared" si="0"/>
        <v>0.06099796539151123</v>
      </c>
    </row>
    <row r="27" spans="4:6" ht="12.75" customHeight="1" hidden="1">
      <c r="D27" s="32" t="e">
        <f>#REF!-C26</f>
        <v>#REF!</v>
      </c>
      <c r="E27" s="33">
        <v>646.42</v>
      </c>
      <c r="F27" s="32">
        <f>E27-C26</f>
        <v>150.01</v>
      </c>
    </row>
    <row r="28" ht="12.75">
      <c r="A28" s="2" t="s">
        <v>30</v>
      </c>
    </row>
  </sheetData>
  <mergeCells count="5">
    <mergeCell ref="E6:F6"/>
    <mergeCell ref="A1:F1"/>
    <mergeCell ref="A2:F2"/>
    <mergeCell ref="A3:F3"/>
    <mergeCell ref="E5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JMOEHLMA</cp:lastModifiedBy>
  <dcterms:created xsi:type="dcterms:W3CDTF">2006-01-30T19:35:15Z</dcterms:created>
  <dcterms:modified xsi:type="dcterms:W3CDTF">2006-01-31T22:29:09Z</dcterms:modified>
  <cp:category/>
  <cp:version/>
  <cp:contentType/>
  <cp:contentStatus/>
</cp:coreProperties>
</file>