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<sst xmlns="http://schemas.openxmlformats.org/spreadsheetml/2006/main" count="32" uniqueCount="25">
  <si>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Atmospheric Sciences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</si>
  <si>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</si>
  <si>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</si>
  <si>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</si>
  <si>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</si>
  <si>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</si>
  <si>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</si>
  <si>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</si>
  <si>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</si>
  <si>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</si>
  <si>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</si>
  <si>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</si>
  <si>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Atmospheric Sciences Research Support</t>
  </si>
  <si>
    <t>National Center for Atmospheric Research</t>
  </si>
  <si>
    <t>Atmospheric Sciences</t>
  </si>
  <si>
    <t>Major Components</t>
  </si>
  <si>
    <t xml:space="preserve">  Research and Education Grants</t>
  </si>
  <si>
    <t xml:space="preserve">  Centers Programs</t>
  </si>
  <si>
    <t xml:space="preserve">    Center for Integrated Space Weather Modeling</t>
  </si>
  <si>
    <t xml:space="preserve">    Center for Atmospheric Process Modeling</t>
  </si>
  <si>
    <t xml:space="preserve">    Center for Atmospheric Process Modeling                                                                        </t>
  </si>
  <si>
    <t xml:space="preserve">  Facilities</t>
  </si>
  <si>
    <t xml:space="preserve">    National Center for Atmospheric Research (NCAR)</t>
  </si>
  <si>
    <t xml:space="preserve">    Research Resources and Infrastructure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</si>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</sst>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%;\-0.0%;&quot;-&quot;??"/>
    <numFmt numFmtId="168" formatCode="&quot;$&quot;#,##0.00;\-&quot;$&quot;#,##0.00;&quot;-&quot;??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1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19" applyNumberFormat="1" applyFont="1" applyBorder="1" applyAlignment="1">
      <alignment horizontal="right"/>
    </xf>
    <xf numFmtId="166" fontId="3" fillId="0" borderId="2" xfId="0" applyNumberFormat="1" applyFont="1" applyBorder="1" applyAlignment="1">
      <alignment/>
    </xf>
    <xf numFmtId="167" fontId="3" fillId="0" borderId="2" xfId="19" applyNumberFormat="1" applyFont="1" applyBorder="1" applyAlignment="1">
      <alignment horizontal="right"/>
    </xf>
    <xf numFmtId="168" fontId="4" fillId="0" borderId="2" xfId="0" applyNumberFormat="1" applyFont="1" applyBorder="1" applyAlignment="1">
      <alignment/>
    </xf>
    <xf numFmtId="167" fontId="4" fillId="0" borderId="2" xfId="19" applyNumberFormat="1" applyFont="1" applyBorder="1" applyAlignment="1">
      <alignment horizontal="right"/>
    </xf>
    <xf numFmtId="166" fontId="3" fillId="0" borderId="4" xfId="0" applyNumberFormat="1" applyFont="1" applyBorder="1" applyAlignment="1">
      <alignment/>
    </xf>
    <xf numFmtId="167" fontId="3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13671875" style="1" customWidth="1"/>
    <col min="2" max="2" width="47.00390625" style="1" customWidth="1"/>
    <col min="3" max="3" width="8.57421875" style="1" bestFit="1" customWidth="1"/>
    <col min="4" max="4" width="9.7109375" style="1" customWidth="1"/>
    <col min="5" max="5" width="9.00390625" style="1" customWidth="1"/>
    <col min="6" max="7" width="9.8515625" style="1" customWidth="1"/>
    <col min="8" max="16384" width="8.8515625" style="1" customWidth="1"/>
  </cols>
  <sheetData>
    <row r="1" spans="2:7" ht="15">
      <c r="B1" s="26" t="s">
        <v>0</v>
      </c>
      <c r="C1" s="26"/>
      <c r="D1" s="26"/>
      <c r="E1" s="26"/>
      <c r="F1" s="26"/>
      <c r="G1" s="26"/>
    </row>
    <row r="2" spans="2:7" ht="15.75" thickBot="1">
      <c r="B2" s="27" t="s">
        <v>1</v>
      </c>
      <c r="C2" s="27"/>
      <c r="D2" s="27"/>
      <c r="E2" s="27"/>
      <c r="F2" s="27"/>
      <c r="G2" s="27"/>
    </row>
    <row r="3" spans="2:7" ht="14.25" customHeight="1">
      <c r="B3" s="2"/>
      <c r="C3" s="3"/>
      <c r="D3" s="3" t="s">
        <v>2</v>
      </c>
      <c r="E3" s="3"/>
      <c r="F3" s="4" t="s">
        <v>3</v>
      </c>
      <c r="G3" s="4"/>
    </row>
    <row r="4" spans="2:7" ht="12.75" customHeight="1">
      <c r="B4" s="5"/>
      <c r="C4" s="6" t="s">
        <v>4</v>
      </c>
      <c r="D4" s="6" t="s">
        <v>5</v>
      </c>
      <c r="E4" s="6" t="s">
        <v>6</v>
      </c>
      <c r="F4" s="7" t="s">
        <v>2</v>
      </c>
      <c r="G4" s="7"/>
    </row>
    <row r="5" spans="2:7" ht="12.75" customHeight="1">
      <c r="B5" s="8"/>
      <c r="C5" s="9" t="s">
        <v>7</v>
      </c>
      <c r="D5" s="9" t="s">
        <v>8</v>
      </c>
      <c r="E5" s="9" t="s">
        <v>9</v>
      </c>
      <c r="F5" s="10" t="s">
        <v>10</v>
      </c>
      <c r="G5" s="10" t="s">
        <v>11</v>
      </c>
    </row>
    <row r="6" spans="2:7" ht="15">
      <c r="B6" s="11" t="s">
        <v>12</v>
      </c>
      <c r="C6" s="18">
        <f>215.32-C7</f>
        <v>135.68</v>
      </c>
      <c r="D6" s="18">
        <f>216.09-D7</f>
        <v>133.85000000000002</v>
      </c>
      <c r="E6" s="18">
        <f>226.85-E7</f>
        <v>141.12</v>
      </c>
      <c r="F6" s="18">
        <f>+E6-D6</f>
        <v>7.269999999999982</v>
      </c>
      <c r="G6" s="19">
        <f>IF(D6=0,"N/A  ",F6/D6)</f>
        <v>0.05431453119163228</v>
      </c>
    </row>
    <row r="7" spans="2:7" ht="15">
      <c r="B7" s="11" t="s">
        <v>13</v>
      </c>
      <c r="C7" s="20">
        <v>79.64</v>
      </c>
      <c r="D7" s="20">
        <v>82.24</v>
      </c>
      <c r="E7" s="20">
        <v>85.73</v>
      </c>
      <c r="F7" s="20">
        <f>+E7-D7</f>
        <v>3.490000000000009</v>
      </c>
      <c r="G7" s="21">
        <f>IF(D7=0,"N/A  ",F7/D7)</f>
        <v>0.04243677042801568</v>
      </c>
    </row>
    <row r="8" spans="2:7" ht="15">
      <c r="B8" s="13" t="s">
        <v>14</v>
      </c>
      <c r="C8" s="22">
        <f>SUM(C6:C7)</f>
        <v>215.32</v>
      </c>
      <c r="D8" s="22">
        <f>SUM(D6:D7)</f>
        <v>216.09000000000003</v>
      </c>
      <c r="E8" s="22">
        <f>SUM(E6:E7)</f>
        <v>226.85000000000002</v>
      </c>
      <c r="F8" s="22">
        <f>SUM(F6:F7)</f>
        <v>10.759999999999991</v>
      </c>
      <c r="G8" s="23">
        <f>IF(D8=0,"N/A  ",F8/D8)</f>
        <v>0.049794067286778605</v>
      </c>
    </row>
    <row r="9" spans="2:7" ht="15">
      <c r="B9" s="14" t="s">
        <v>15</v>
      </c>
      <c r="C9" s="15"/>
      <c r="D9" s="15"/>
      <c r="E9" s="15"/>
      <c r="F9" s="15"/>
      <c r="G9" s="12"/>
    </row>
    <row r="10" spans="2:7" ht="15">
      <c r="B10" s="11" t="s">
        <v>16</v>
      </c>
      <c r="C10" s="18">
        <f>100.45-C12</f>
        <v>96.45</v>
      </c>
      <c r="D10" s="18">
        <f>C10-0.9</f>
        <v>95.55</v>
      </c>
      <c r="E10" s="18">
        <f>D10+10.86</f>
        <v>106.41</v>
      </c>
      <c r="F10" s="18">
        <f>+E10-D10</f>
        <v>10.86</v>
      </c>
      <c r="G10" s="19">
        <f>IF(D10=0,"N/A  ",F10/D10)</f>
        <v>0.11365777080062794</v>
      </c>
    </row>
    <row r="11" ht="15">
      <c r="B11" s="11" t="s">
        <v>17</v>
      </c>
    </row>
    <row r="12" spans="2:7" ht="15">
      <c r="B12" s="11" t="s">
        <v>18</v>
      </c>
      <c r="C12" s="18">
        <v>4</v>
      </c>
      <c r="D12" s="18">
        <v>3.96</v>
      </c>
      <c r="E12" s="18">
        <v>4</v>
      </c>
      <c r="F12" s="18">
        <f>+E12-D12</f>
        <v>0.040000000000000036</v>
      </c>
      <c r="G12" s="19">
        <f>IF(D12=0,"N/A  ",F12/D12)</f>
        <v>0.01010101010101011</v>
      </c>
    </row>
    <row r="13" spans="1:7" ht="15">
      <c r="A13" s="1" t="s">
        <v>19</v>
      </c>
      <c r="B13" s="11" t="s">
        <v>20</v>
      </c>
      <c r="C13" s="18">
        <v>0</v>
      </c>
      <c r="D13" s="18">
        <v>0</v>
      </c>
      <c r="E13" s="18">
        <v>4</v>
      </c>
      <c r="F13" s="18">
        <f>+E13-D13</f>
        <v>4</v>
      </c>
      <c r="G13" s="19" t="str">
        <f>IF(D13=0,"N/A  ",F13/D13)</f>
        <v>N/A  </v>
      </c>
    </row>
    <row r="14" spans="2:7" ht="15">
      <c r="B14" s="11" t="s">
        <v>21</v>
      </c>
      <c r="C14" s="15"/>
      <c r="D14" s="15"/>
      <c r="E14" s="15"/>
      <c r="F14" s="15"/>
      <c r="G14" s="12"/>
    </row>
    <row r="15" spans="2:7" ht="15">
      <c r="B15" s="11" t="s">
        <v>22</v>
      </c>
      <c r="C15" s="18">
        <v>79.64</v>
      </c>
      <c r="D15" s="18">
        <f>D7</f>
        <v>82.24</v>
      </c>
      <c r="E15" s="18">
        <v>85.73</v>
      </c>
      <c r="F15" s="18">
        <f>+E15-D15</f>
        <v>3.490000000000009</v>
      </c>
      <c r="G15" s="19">
        <f>IF(D15=0,"N/A  ",F15/D15)</f>
        <v>0.04243677042801568</v>
      </c>
    </row>
    <row r="16" spans="2:7" ht="15.75" thickBot="1">
      <c r="B16" s="16" t="s">
        <v>23</v>
      </c>
      <c r="C16" s="24">
        <f>C6-C10-C12</f>
        <v>35.230000000000004</v>
      </c>
      <c r="D16" s="24">
        <f>D6-D10-D12</f>
        <v>34.340000000000025</v>
      </c>
      <c r="E16" s="24">
        <f>E6-E10-E12</f>
        <v>30.710000000000008</v>
      </c>
      <c r="F16" s="24">
        <f>+E16-D16</f>
        <v>-3.6300000000000168</v>
      </c>
      <c r="G16" s="25">
        <f>IF(D16=0,"N/A  ",F16/D16)</f>
        <v>-0.10570762958648847</v>
      </c>
    </row>
    <row r="17" ht="15">
      <c r="G17" s="1" t="s">
        <v>24</v>
      </c>
    </row>
    <row r="18" ht="15">
      <c r="C18" s="17"/>
    </row>
    <row r="20" spans="2:3" ht="15">
      <c r="B20" s="1" t="s">
        <v>24</v>
      </c>
      <c r="C20" s="1" t="s">
        <v>24</v>
      </c>
    </row>
    <row r="21" ht="15">
      <c r="B21" s="1" t="s">
        <v>24</v>
      </c>
    </row>
    <row r="23" ht="15">
      <c r="B23" s="1" t="s">
        <v>24</v>
      </c>
    </row>
    <row r="24" spans="2:4" ht="15">
      <c r="B24" s="1" t="s">
        <v>24</v>
      </c>
      <c r="D24" s="1" t="s">
        <v>24</v>
      </c>
    </row>
  </sheetData>
  <mergeCells count="2">
    <mergeCell ref="B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dcterms:created xsi:type="dcterms:W3CDTF">2006-01-31T15:12:48Z</dcterms:created>
  <dcterms:modified xsi:type="dcterms:W3CDTF">2006-02-01T14:34:05Z</dcterms:modified>
  <cp:category/>
  <cp:version/>
  <cp:contentType/>
  <cp:contentStatus/>
</cp:coreProperties>
</file>