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935" activeTab="0"/>
  </bookViews>
  <sheets>
    <sheet name="DUE Fundin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<sst xmlns="http://schemas.openxmlformats.org/spreadsheetml/2006/main" count="23" uniqueCount="23">
  <si>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Undergraduate Education Funding</t>
  </si>
  <si>
    <t>(Dollars in Millions)</t>
  </si>
  <si>
    <t>FY 2006
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</si>
  <si>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</si>
  <si>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</si>
  <si>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</si>
  <si>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</si>
  <si>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</si>
  <si>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</si>
  <si>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</si>
  <si>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</si>
  <si>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</si>
  <si>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Curriculum, Laboratory and Instructional 
   Development</t>
  </si>
  <si>
    <t>Workforce Development</t>
  </si>
  <si>
    <t>Math and Science Partnership</t>
  </si>
  <si>
    <t>Total, DUE</t>
  </si>
  <si>
    <t>Selected Programs:</t>
  </si>
  <si>
    <t xml:space="preserve">   Advanced Technological Education</t>
  </si>
  <si>
    <t xml:space="preserve">   Course, Curriculum, and Laboratory Improvement</t>
  </si>
  <si>
    <t xml:space="preserve">   Robert Noyce Scholarship Program</t>
  </si>
  <si>
    <t xml:space="preserve">   Scholarship for Service</t>
  </si>
  <si>
    <t xml:space="preserve">   STEM Talent Expansion Program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</si>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</sst>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166" fontId="3" fillId="0" borderId="5" xfId="0" applyNumberFormat="1" applyFont="1" applyFill="1" applyBorder="1" applyAlignment="1">
      <alignment/>
    </xf>
    <xf numFmtId="166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I26" sqref="I26"/>
    </sheetView>
  </sheetViews>
  <sheetFormatPr defaultColWidth="9.140625" defaultRowHeight="12.75"/>
  <cols>
    <col min="1" max="1" width="0.5625" style="2" customWidth="1"/>
    <col min="2" max="2" width="39.7109375" style="2" customWidth="1"/>
    <col min="3" max="7" width="8.140625" style="2" customWidth="1"/>
    <col min="8" max="8" width="0.85546875" style="2" customWidth="1"/>
    <col min="9" max="16384" width="9.140625" style="2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 thickBot="1">
      <c r="A2" s="3" t="s">
        <v>1</v>
      </c>
      <c r="B2" s="3"/>
      <c r="C2" s="3"/>
      <c r="D2" s="3"/>
      <c r="E2" s="3"/>
      <c r="F2" s="3"/>
      <c r="G2" s="3"/>
    </row>
    <row r="3" spans="2:7" s="5" customFormat="1" ht="15" customHeight="1">
      <c r="B3" s="6"/>
      <c r="C3" s="7" t="s">
        <v>2</v>
      </c>
      <c r="D3" s="7" t="s">
        <v>3</v>
      </c>
      <c r="E3" s="7" t="s">
        <v>4</v>
      </c>
      <c r="F3" s="8" t="s">
        <v>5</v>
      </c>
      <c r="G3" s="9"/>
    </row>
    <row r="4" spans="2:7" s="5" customFormat="1" ht="15" customHeight="1">
      <c r="B4" s="4"/>
      <c r="C4" s="10"/>
      <c r="D4" s="10" t="s">
        <v>6</v>
      </c>
      <c r="E4" s="10" t="s">
        <v>7</v>
      </c>
      <c r="F4" s="11"/>
      <c r="G4" s="11"/>
    </row>
    <row r="5" spans="2:7" s="5" customFormat="1" ht="15" customHeight="1">
      <c r="B5" s="12"/>
      <c r="C5" s="13"/>
      <c r="D5" s="13" t="s">
        <v>8</v>
      </c>
      <c r="E5" s="13" t="s">
        <v>9</v>
      </c>
      <c r="F5" s="12" t="s">
        <v>10</v>
      </c>
      <c r="G5" s="12" t="s">
        <v>11</v>
      </c>
    </row>
    <row r="6" spans="2:7" s="5" customFormat="1" ht="30.75" customHeight="1">
      <c r="B6" s="14" t="s">
        <v>12</v>
      </c>
      <c r="C6" s="15">
        <v>87.925</v>
      </c>
      <c r="D6" s="16">
        <f>34+10+26.5+16</f>
        <v>86.5</v>
      </c>
      <c r="E6" s="16">
        <f>37.5+10+29.7+16.5</f>
        <v>93.7</v>
      </c>
      <c r="F6" s="17">
        <f>+E6-D6</f>
        <v>7.200000000000003</v>
      </c>
      <c r="G6" s="18">
        <f>IF(D6=0,"N/A  ",F6/D6)</f>
        <v>0.08323699421965321</v>
      </c>
    </row>
    <row r="7" spans="1:7" s="5" customFormat="1" ht="15" customHeight="1">
      <c r="A7" s="4"/>
      <c r="B7" s="19" t="s">
        <v>13</v>
      </c>
      <c r="C7" s="20">
        <v>60.77</v>
      </c>
      <c r="D7" s="20">
        <f>46.5+11+6.8</f>
        <v>64.3</v>
      </c>
      <c r="E7" s="20">
        <f>51.62+12.1+6.8</f>
        <v>70.52</v>
      </c>
      <c r="F7" s="21">
        <f>+E7-D7</f>
        <v>6.219999999999999</v>
      </c>
      <c r="G7" s="18">
        <f>IF(D7=0,"N/A  ",F7/D7)</f>
        <v>0.09673405909797822</v>
      </c>
    </row>
    <row r="8" spans="2:7" s="5" customFormat="1" ht="15" customHeight="1">
      <c r="B8" s="19" t="s">
        <v>14</v>
      </c>
      <c r="C8" s="22">
        <v>63.167</v>
      </c>
      <c r="D8" s="20">
        <v>46</v>
      </c>
      <c r="E8" s="20">
        <v>46</v>
      </c>
      <c r="F8" s="21">
        <f>+E8-D8</f>
        <v>0</v>
      </c>
      <c r="G8" s="18">
        <f>IF(D8=0,"N/A  ",F8/D8)</f>
        <v>0</v>
      </c>
    </row>
    <row r="9" spans="2:7" s="23" customFormat="1" ht="15" customHeight="1" thickBot="1">
      <c r="B9" s="24" t="s">
        <v>15</v>
      </c>
      <c r="C9" s="25">
        <f>SUM(C6:C8)</f>
        <v>211.862</v>
      </c>
      <c r="D9" s="25">
        <f>SUM(D6:D8)</f>
        <v>196.8</v>
      </c>
      <c r="E9" s="25">
        <f>SUM(E6:E8)</f>
        <v>210.22</v>
      </c>
      <c r="F9" s="26">
        <f>E9-D9</f>
        <v>13.419999999999987</v>
      </c>
      <c r="G9" s="27">
        <f>IF(D9=0,"N/A  ",F9/D9)</f>
        <v>0.06819105691056904</v>
      </c>
    </row>
    <row r="10" spans="2:7" s="23" customFormat="1" ht="15" customHeight="1">
      <c r="B10" s="28" t="s">
        <v>16</v>
      </c>
      <c r="C10" s="29"/>
      <c r="D10" s="29"/>
      <c r="E10" s="29"/>
      <c r="F10" s="30"/>
      <c r="G10" s="18"/>
    </row>
    <row r="11" spans="2:7" s="23" customFormat="1" ht="15" customHeight="1">
      <c r="B11" s="19" t="s">
        <v>17</v>
      </c>
      <c r="C11" s="20">
        <v>45.4</v>
      </c>
      <c r="D11" s="20">
        <v>46.5</v>
      </c>
      <c r="E11" s="20">
        <v>51.62</v>
      </c>
      <c r="F11" s="21">
        <f>+E11-D11</f>
        <v>5.119999999999997</v>
      </c>
      <c r="G11" s="18">
        <f>IF(D11=0,"N/A  ",F11/D11)</f>
        <v>0.11010752688172037</v>
      </c>
    </row>
    <row r="12" spans="2:7" s="23" customFormat="1" ht="15" customHeight="1">
      <c r="B12" s="19" t="s">
        <v>18</v>
      </c>
      <c r="C12" s="20">
        <v>38.43</v>
      </c>
      <c r="D12" s="20">
        <v>34</v>
      </c>
      <c r="E12" s="20">
        <v>37.5</v>
      </c>
      <c r="F12" s="21">
        <f>+E12-D12</f>
        <v>3.5</v>
      </c>
      <c r="G12" s="18">
        <f>IF(D12=0,"N/A  ",F12/D12)</f>
        <v>0.10294117647058823</v>
      </c>
    </row>
    <row r="13" spans="2:7" s="23" customFormat="1" ht="15" customHeight="1">
      <c r="B13" s="19" t="s">
        <v>19</v>
      </c>
      <c r="C13" s="20">
        <v>8.91</v>
      </c>
      <c r="D13" s="20">
        <v>10</v>
      </c>
      <c r="E13" s="20">
        <v>10</v>
      </c>
      <c r="F13" s="21">
        <f>+E13-D13</f>
        <v>0</v>
      </c>
      <c r="G13" s="18">
        <f>IF(D13=0,"N/A  ",F13/D13)</f>
        <v>0</v>
      </c>
    </row>
    <row r="14" spans="2:7" s="23" customFormat="1" ht="15" customHeight="1">
      <c r="B14" s="19" t="s">
        <v>20</v>
      </c>
      <c r="C14" s="20">
        <v>10.41</v>
      </c>
      <c r="D14" s="20">
        <v>11</v>
      </c>
      <c r="E14" s="20">
        <v>12.1</v>
      </c>
      <c r="F14" s="21">
        <f>+E14-D14</f>
        <v>1.0999999999999996</v>
      </c>
      <c r="G14" s="18">
        <f>IF(D14=0,"N/A  ",F14/D14)</f>
        <v>0.09999999999999996</v>
      </c>
    </row>
    <row r="15" spans="2:7" s="23" customFormat="1" ht="15" customHeight="1" thickBot="1">
      <c r="B15" s="31" t="s">
        <v>21</v>
      </c>
      <c r="C15" s="32">
        <v>25.36</v>
      </c>
      <c r="D15" s="32">
        <v>26.5</v>
      </c>
      <c r="E15" s="32">
        <v>29.7</v>
      </c>
      <c r="F15" s="33">
        <f>+E15-D15</f>
        <v>3.1999999999999993</v>
      </c>
      <c r="G15" s="34">
        <f>IF(D15=0,"N/A  ",F15/D15)</f>
        <v>0.12075471698113205</v>
      </c>
    </row>
    <row r="16" spans="2:7" s="23" customFormat="1" ht="15" customHeight="1">
      <c r="B16" s="35" t="s">
        <v>22</v>
      </c>
      <c r="C16" s="35"/>
      <c r="D16" s="35"/>
      <c r="E16" s="35"/>
      <c r="F16" s="35"/>
      <c r="G16" s="35"/>
    </row>
  </sheetData>
  <mergeCells count="7">
    <mergeCell ref="B16:G16"/>
    <mergeCell ref="A1:G1"/>
    <mergeCell ref="A2:G2"/>
    <mergeCell ref="C3:C5"/>
    <mergeCell ref="D3:D5"/>
    <mergeCell ref="E3:E5"/>
    <mergeCell ref="F3:G4"/>
  </mergeCells>
  <printOptions horizontalCentered="1"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2007-01-30T16:56:57Z</cp:lastPrinted>
  <dcterms:created xsi:type="dcterms:W3CDTF">2007-01-30T16:50:49Z</dcterms:created>
  <dcterms:modified xsi:type="dcterms:W3CDTF">2007-01-30T16:57:09Z</dcterms:modified>
  <cp:category/>
  <cp:version/>
  <cp:contentType/>
  <cp:contentStatus/>
</cp:coreProperties>
</file>