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10935" activeTab="0"/>
  </bookViews>
  <sheets>
    <sheet name="NSF Homeland Security Activitie" sheetId="1" r:id="rId1"/>
  </sheets>
  <definedNames>
    <definedName name="_xlnm.Print_Area" localSheetId="0">'NSF Homeland Security Activitie'!$A$1:$M$66</definedName>
  </definedNames>
  <calcPr fullCalcOnLoad="1"/>
</workbook>
</file>

<file path=xl/sharedStrings.xml><?xml version="1.0" encoding="utf-8"?>
<sst xmlns="http://schemas.openxmlformats.org/spreadsheetml/2006/main" count="75" uniqueCount="35">
  <si>
    <t>National Science Foundation</t>
  </si>
  <si>
    <t>Homeland Security Activities Summary</t>
  </si>
  <si>
    <t>FY 2009 Budget Request to Congress</t>
  </si>
  <si>
    <t>(Dollars in Millions)</t>
  </si>
  <si>
    <t>BIO</t>
  </si>
  <si>
    <t>CISE</t>
  </si>
  <si>
    <t>ENG</t>
  </si>
  <si>
    <t>GEO</t>
  </si>
  <si>
    <t>MPS</t>
  </si>
  <si>
    <t>SBE</t>
  </si>
  <si>
    <t>OPP</t>
  </si>
  <si>
    <t>R&amp;RA</t>
  </si>
  <si>
    <t>EHR</t>
  </si>
  <si>
    <t>AOAM</t>
  </si>
  <si>
    <t>Total, NSF</t>
  </si>
  <si>
    <t>FY 2007 Actual</t>
  </si>
  <si>
    <t>Protecting Critical Infrastructure &amp; Key Assets</t>
  </si>
  <si>
    <t>Antarctic Security</t>
  </si>
  <si>
    <t>Counterterrorism</t>
  </si>
  <si>
    <t>Cybersecurity</t>
  </si>
  <si>
    <t>Electronic Commerce</t>
  </si>
  <si>
    <t>Emergency Planning &amp; Response</t>
  </si>
  <si>
    <t>Energy Supply Assurance</t>
  </si>
  <si>
    <t>IT Security</t>
  </si>
  <si>
    <t>Resilient Infrastructure (Risk Mgmt, Modeling, Simul)</t>
  </si>
  <si>
    <t>Scholarships for Service / Cybercorps</t>
  </si>
  <si>
    <t>Defending Against Catastrophic Threats</t>
  </si>
  <si>
    <t>Research to Combat Bioterrorism</t>
  </si>
  <si>
    <t xml:space="preserve">     Ecology of Infectious Diseases</t>
  </si>
  <si>
    <t xml:space="preserve">     Microbial Genome Sequencing</t>
  </si>
  <si>
    <t>FY 2008 Estimate</t>
  </si>
  <si>
    <t xml:space="preserve">   Ecology of Infectious Diseases</t>
  </si>
  <si>
    <t xml:space="preserve">   Microbial Genome Sequencing</t>
  </si>
  <si>
    <t>Increment to FY 2009 Request</t>
  </si>
  <si>
    <t>FY 2009 Request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</si>
</sst>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[Red]\(0.00\)"/>
    <numFmt numFmtId="166" formatCode="#,##0.00;\-#,##0.00;&quot;-&quot;??"/>
  </numFmts>
  <fonts count="14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name val="Arial"/>
      <family val="0"/>
    </font>
    <font>
      <i/>
      <sz val="11"/>
      <name val="Arial"/>
      <family val="0"/>
    </font>
    <font>
      <i/>
      <sz val="10"/>
      <name val="Times New Roman"/>
      <family val="1"/>
    </font>
    <font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164" fontId="3" fillId="2" borderId="5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/>
    </xf>
    <xf numFmtId="164" fontId="3" fillId="2" borderId="7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/>
    </xf>
    <xf numFmtId="165" fontId="3" fillId="0" borderId="9" xfId="0" applyNumberFormat="1" applyFont="1" applyBorder="1" applyAlignment="1" applyProtection="1">
      <alignment/>
      <protection/>
    </xf>
    <xf numFmtId="165" fontId="3" fillId="0" borderId="10" xfId="0" applyNumberFormat="1" applyFont="1" applyBorder="1" applyAlignment="1" applyProtection="1">
      <alignment/>
      <protection/>
    </xf>
    <xf numFmtId="164" fontId="3" fillId="0" borderId="9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165" fontId="6" fillId="0" borderId="10" xfId="0" applyNumberFormat="1" applyFont="1" applyBorder="1" applyAlignment="1" applyProtection="1">
      <alignment/>
      <protection/>
    </xf>
    <xf numFmtId="4" fontId="6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165" fontId="6" fillId="0" borderId="12" xfId="0" applyNumberFormat="1" applyFont="1" applyBorder="1" applyAlignment="1" applyProtection="1">
      <alignment/>
      <protection/>
    </xf>
    <xf numFmtId="4" fontId="6" fillId="0" borderId="13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165" fontId="3" fillId="0" borderId="15" xfId="0" applyNumberFormat="1" applyFont="1" applyBorder="1" applyAlignment="1" applyProtection="1">
      <alignment/>
      <protection/>
    </xf>
    <xf numFmtId="164" fontId="3" fillId="0" borderId="0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165" fontId="9" fillId="0" borderId="10" xfId="0" applyNumberFormat="1" applyFont="1" applyBorder="1" applyAlignment="1" applyProtection="1">
      <alignment/>
      <protection/>
    </xf>
    <xf numFmtId="4" fontId="9" fillId="0" borderId="11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9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165" fontId="9" fillId="0" borderId="12" xfId="0" applyNumberFormat="1" applyFont="1" applyBorder="1" applyAlignment="1" applyProtection="1">
      <alignment/>
      <protection/>
    </xf>
    <xf numFmtId="4" fontId="9" fillId="0" borderId="13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0" fontId="5" fillId="2" borderId="6" xfId="0" applyFont="1" applyFill="1" applyBorder="1" applyAlignment="1">
      <alignment/>
    </xf>
    <xf numFmtId="165" fontId="3" fillId="0" borderId="11" xfId="0" applyNumberFormat="1" applyFont="1" applyBorder="1" applyAlignment="1" applyProtection="1">
      <alignment/>
      <protection/>
    </xf>
    <xf numFmtId="0" fontId="5" fillId="0" borderId="17" xfId="0" applyFont="1" applyBorder="1" applyAlignment="1">
      <alignment/>
    </xf>
    <xf numFmtId="165" fontId="9" fillId="0" borderId="18" xfId="0" applyNumberFormat="1" applyFont="1" applyBorder="1" applyAlignment="1" applyProtection="1">
      <alignment/>
      <protection/>
    </xf>
    <xf numFmtId="4" fontId="9" fillId="0" borderId="17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164" fontId="3" fillId="3" borderId="5" xfId="0" applyNumberFormat="1" applyFont="1" applyFill="1" applyBorder="1" applyAlignment="1">
      <alignment/>
    </xf>
    <xf numFmtId="164" fontId="3" fillId="3" borderId="6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/>
    </xf>
    <xf numFmtId="164" fontId="3" fillId="3" borderId="8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166" fontId="2" fillId="0" borderId="14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166" fontId="2" fillId="2" borderId="8" xfId="0" applyNumberFormat="1" applyFont="1" applyFill="1" applyBorder="1" applyAlignment="1">
      <alignment/>
    </xf>
    <xf numFmtId="166" fontId="2" fillId="3" borderId="6" xfId="0" applyNumberFormat="1" applyFont="1" applyFill="1" applyBorder="1" applyAlignment="1">
      <alignment/>
    </xf>
    <xf numFmtId="166" fontId="2" fillId="3" borderId="8" xfId="0" applyNumberFormat="1" applyFont="1" applyFill="1" applyBorder="1" applyAlignment="1">
      <alignment/>
    </xf>
    <xf numFmtId="166" fontId="2" fillId="0" borderId="12" xfId="0" applyNumberFormat="1" applyFont="1" applyBorder="1" applyAlignment="1">
      <alignment/>
    </xf>
    <xf numFmtId="166" fontId="2" fillId="2" borderId="6" xfId="0" applyNumberFormat="1" applyFont="1" applyFill="1" applyBorder="1" applyAlignment="1">
      <alignment/>
    </xf>
    <xf numFmtId="166" fontId="2" fillId="0" borderId="17" xfId="0" applyNumberFormat="1" applyFont="1" applyBorder="1" applyAlignment="1">
      <alignment/>
    </xf>
    <xf numFmtId="166" fontId="2" fillId="0" borderId="18" xfId="0" applyNumberFormat="1" applyFont="1" applyBorder="1" applyAlignment="1">
      <alignment/>
    </xf>
    <xf numFmtId="166" fontId="2" fillId="0" borderId="19" xfId="0" applyNumberFormat="1" applyFont="1" applyBorder="1" applyAlignment="1">
      <alignment/>
    </xf>
    <xf numFmtId="166" fontId="2" fillId="0" borderId="2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6" fillId="0" borderId="9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3" fillId="3" borderId="5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showGridLines="0" showZeros="0" tabSelected="1" workbookViewId="0" topLeftCell="A1">
      <selection activeCell="M34" sqref="M34"/>
    </sheetView>
  </sheetViews>
  <sheetFormatPr defaultColWidth="9.140625" defaultRowHeight="12.75"/>
  <cols>
    <col min="1" max="1" width="2.421875" style="0" customWidth="1"/>
    <col min="2" max="2" width="46.57421875" style="0" customWidth="1"/>
    <col min="3" max="3" width="8.140625" style="0" bestFit="1" customWidth="1"/>
    <col min="4" max="5" width="8.57421875" style="0" bestFit="1" customWidth="1"/>
    <col min="6" max="6" width="8.140625" style="0" bestFit="1" customWidth="1"/>
    <col min="7" max="7" width="7.421875" style="0" bestFit="1" customWidth="1"/>
    <col min="8" max="8" width="6.28125" style="0" bestFit="1" customWidth="1"/>
    <col min="9" max="9" width="6.140625" style="0" bestFit="1" customWidth="1"/>
    <col min="10" max="10" width="8.57421875" style="0" bestFit="1" customWidth="1"/>
    <col min="11" max="11" width="7.421875" style="0" bestFit="1" customWidth="1"/>
    <col min="12" max="12" width="8.140625" style="0" bestFit="1" customWidth="1"/>
    <col min="13" max="13" width="11.140625" style="0" bestFit="1" customWidth="1"/>
  </cols>
  <sheetData>
    <row r="1" spans="1:13" ht="18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.7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.75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ht="7.5" customHeight="1"/>
    <row r="5" spans="1:13" ht="13.5" thickBot="1">
      <c r="A5" s="79" t="s">
        <v>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3:13" ht="15" thickBot="1">
      <c r="C6" s="1" t="s">
        <v>4</v>
      </c>
      <c r="D6" s="2" t="s">
        <v>5</v>
      </c>
      <c r="E6" s="3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4" t="s">
        <v>11</v>
      </c>
      <c r="K6" s="5" t="s">
        <v>12</v>
      </c>
      <c r="L6" s="2" t="s">
        <v>13</v>
      </c>
      <c r="M6" s="4" t="s">
        <v>14</v>
      </c>
    </row>
    <row r="7" spans="1:13" ht="14.25">
      <c r="A7" s="6" t="s">
        <v>15</v>
      </c>
      <c r="B7" s="7"/>
      <c r="C7" s="8">
        <f>SUM(C18,C8)</f>
        <v>21</v>
      </c>
      <c r="D7" s="9">
        <f aca="true" t="shared" si="0" ref="D7:I7">SUM(D18,D8)</f>
        <v>152.6</v>
      </c>
      <c r="E7" s="9">
        <f t="shared" si="0"/>
        <v>179.17000000000002</v>
      </c>
      <c r="F7" s="9">
        <f t="shared" si="0"/>
        <v>4</v>
      </c>
      <c r="G7" s="9">
        <f t="shared" si="0"/>
        <v>8.84</v>
      </c>
      <c r="H7" s="9">
        <f t="shared" si="0"/>
        <v>4.5</v>
      </c>
      <c r="I7" s="9">
        <f t="shared" si="0"/>
        <v>5.361000000000001</v>
      </c>
      <c r="J7" s="10">
        <f>SUM(C7:I7)</f>
        <v>375.47099999999995</v>
      </c>
      <c r="K7" s="8">
        <f>SUM(K18,K8)</f>
        <v>11.575</v>
      </c>
      <c r="L7" s="11">
        <f>SUM(L18,L8)</f>
        <v>1.6</v>
      </c>
      <c r="M7" s="11">
        <f>SUM(J7:L7)</f>
        <v>388.64599999999996</v>
      </c>
    </row>
    <row r="8" spans="1:13" s="17" customFormat="1" ht="14.25">
      <c r="A8" s="12" t="s">
        <v>16</v>
      </c>
      <c r="B8" s="13"/>
      <c r="C8" s="54">
        <f>SUM(C9:C17)</f>
        <v>0</v>
      </c>
      <c r="D8" s="30">
        <f aca="true" t="shared" si="1" ref="D8:I8">SUM(D9:D17)</f>
        <v>150.7</v>
      </c>
      <c r="E8" s="30">
        <f t="shared" si="1"/>
        <v>179.17000000000002</v>
      </c>
      <c r="F8" s="69">
        <f t="shared" si="1"/>
        <v>0</v>
      </c>
      <c r="G8" s="30">
        <f t="shared" si="1"/>
        <v>8.84</v>
      </c>
      <c r="H8" s="30">
        <f t="shared" si="1"/>
        <v>4.5</v>
      </c>
      <c r="I8" s="30">
        <f t="shared" si="1"/>
        <v>5.361000000000001</v>
      </c>
      <c r="J8" s="14">
        <f aca="true" t="shared" si="2" ref="J8:J66">SUM(C8:I8)</f>
        <v>348.57099999999997</v>
      </c>
      <c r="K8" s="15">
        <f>SUM(K9:K17)</f>
        <v>11.575</v>
      </c>
      <c r="L8" s="16">
        <f>SUM(L9:L17)</f>
        <v>1.6</v>
      </c>
      <c r="M8" s="16">
        <f aca="true" t="shared" si="3" ref="M8:M66">SUM(J8:L8)</f>
        <v>361.746</v>
      </c>
    </row>
    <row r="9" spans="1:13" ht="15">
      <c r="A9" s="18"/>
      <c r="B9" s="19" t="s">
        <v>17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21">
        <v>4.19</v>
      </c>
      <c r="J9" s="22">
        <f t="shared" si="2"/>
        <v>4.19</v>
      </c>
      <c r="K9" s="54">
        <v>0</v>
      </c>
      <c r="L9" s="57">
        <v>0</v>
      </c>
      <c r="M9" s="23">
        <f t="shared" si="3"/>
        <v>4.19</v>
      </c>
    </row>
    <row r="10" spans="1:13" s="17" customFormat="1" ht="15">
      <c r="A10" s="24"/>
      <c r="B10" s="19" t="s">
        <v>18</v>
      </c>
      <c r="C10" s="54">
        <v>0</v>
      </c>
      <c r="D10" s="21">
        <v>27</v>
      </c>
      <c r="E10" s="21">
        <v>19.97</v>
      </c>
      <c r="F10" s="54">
        <v>0</v>
      </c>
      <c r="G10" s="54">
        <v>0</v>
      </c>
      <c r="H10" s="54">
        <v>0</v>
      </c>
      <c r="I10" s="54">
        <v>0</v>
      </c>
      <c r="J10" s="73">
        <f t="shared" si="2"/>
        <v>46.97</v>
      </c>
      <c r="K10" s="72">
        <v>0</v>
      </c>
      <c r="L10" s="74">
        <v>0</v>
      </c>
      <c r="M10" s="75">
        <f t="shared" si="3"/>
        <v>46.97</v>
      </c>
    </row>
    <row r="11" spans="1:13" ht="15">
      <c r="A11" s="18"/>
      <c r="B11" s="19" t="s">
        <v>19</v>
      </c>
      <c r="C11" s="54">
        <v>0</v>
      </c>
      <c r="D11" s="21">
        <v>93.5</v>
      </c>
      <c r="E11" s="21">
        <v>3.2</v>
      </c>
      <c r="F11" s="54">
        <v>0</v>
      </c>
      <c r="G11" s="54">
        <v>0</v>
      </c>
      <c r="H11" s="54">
        <v>0</v>
      </c>
      <c r="I11" s="54">
        <v>0</v>
      </c>
      <c r="J11" s="22">
        <f t="shared" si="2"/>
        <v>96.7</v>
      </c>
      <c r="K11" s="54">
        <v>0</v>
      </c>
      <c r="L11" s="57">
        <v>0</v>
      </c>
      <c r="M11" s="23">
        <f t="shared" si="3"/>
        <v>96.7</v>
      </c>
    </row>
    <row r="12" spans="1:13" ht="15">
      <c r="A12" s="18"/>
      <c r="B12" s="19" t="s">
        <v>20</v>
      </c>
      <c r="C12" s="54">
        <v>0</v>
      </c>
      <c r="D12" s="21">
        <v>4.5</v>
      </c>
      <c r="E12" s="21">
        <v>3.5</v>
      </c>
      <c r="F12" s="54">
        <v>0</v>
      </c>
      <c r="G12" s="54">
        <v>0</v>
      </c>
      <c r="H12" s="54">
        <v>0</v>
      </c>
      <c r="I12" s="54">
        <v>0</v>
      </c>
      <c r="J12" s="22">
        <f t="shared" si="2"/>
        <v>8</v>
      </c>
      <c r="K12" s="54">
        <v>0</v>
      </c>
      <c r="L12" s="57">
        <v>0</v>
      </c>
      <c r="M12" s="23">
        <f t="shared" si="3"/>
        <v>8</v>
      </c>
    </row>
    <row r="13" spans="1:13" ht="15">
      <c r="A13" s="18"/>
      <c r="B13" s="19" t="s">
        <v>21</v>
      </c>
      <c r="C13" s="54">
        <v>0</v>
      </c>
      <c r="D13" s="21">
        <v>25.7</v>
      </c>
      <c r="E13" s="21">
        <v>26</v>
      </c>
      <c r="F13" s="54">
        <v>0</v>
      </c>
      <c r="G13" s="21">
        <v>7.84</v>
      </c>
      <c r="H13" s="54">
        <v>0</v>
      </c>
      <c r="I13" s="54">
        <v>0</v>
      </c>
      <c r="J13" s="22">
        <f t="shared" si="2"/>
        <v>59.540000000000006</v>
      </c>
      <c r="K13" s="54">
        <v>0</v>
      </c>
      <c r="L13" s="57">
        <v>0</v>
      </c>
      <c r="M13" s="23">
        <f t="shared" si="3"/>
        <v>59.540000000000006</v>
      </c>
    </row>
    <row r="14" spans="1:13" ht="15">
      <c r="A14" s="18"/>
      <c r="B14" s="19" t="s">
        <v>22</v>
      </c>
      <c r="C14" s="54">
        <v>0</v>
      </c>
      <c r="D14" s="54">
        <v>0</v>
      </c>
      <c r="E14" s="21">
        <v>29</v>
      </c>
      <c r="F14" s="54">
        <v>0</v>
      </c>
      <c r="G14" s="21">
        <v>0.3</v>
      </c>
      <c r="H14" s="54">
        <v>0</v>
      </c>
      <c r="I14" s="54">
        <v>0</v>
      </c>
      <c r="J14" s="22">
        <f t="shared" si="2"/>
        <v>29.3</v>
      </c>
      <c r="K14" s="54">
        <v>0</v>
      </c>
      <c r="L14" s="57">
        <v>0</v>
      </c>
      <c r="M14" s="23">
        <f t="shared" si="3"/>
        <v>29.3</v>
      </c>
    </row>
    <row r="15" spans="1:13" ht="15">
      <c r="A15" s="18"/>
      <c r="B15" s="19" t="s">
        <v>23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21">
        <v>1.171</v>
      </c>
      <c r="J15" s="22">
        <f t="shared" si="2"/>
        <v>1.171</v>
      </c>
      <c r="K15" s="20">
        <v>0.215</v>
      </c>
      <c r="L15" s="23">
        <v>1.6</v>
      </c>
      <c r="M15" s="23">
        <f t="shared" si="3"/>
        <v>2.986</v>
      </c>
    </row>
    <row r="16" spans="1:13" ht="15">
      <c r="A16" s="18"/>
      <c r="B16" s="19" t="s">
        <v>24</v>
      </c>
      <c r="C16" s="54">
        <v>0</v>
      </c>
      <c r="D16" s="54">
        <v>0</v>
      </c>
      <c r="E16" s="21">
        <v>97.5</v>
      </c>
      <c r="F16" s="54">
        <v>0</v>
      </c>
      <c r="G16" s="21">
        <v>0.7</v>
      </c>
      <c r="H16" s="21">
        <v>4.5</v>
      </c>
      <c r="I16" s="54">
        <v>0</v>
      </c>
      <c r="J16" s="22">
        <f t="shared" si="2"/>
        <v>102.7</v>
      </c>
      <c r="K16" s="54">
        <v>0</v>
      </c>
      <c r="L16" s="57">
        <v>0</v>
      </c>
      <c r="M16" s="23">
        <f t="shared" si="3"/>
        <v>102.7</v>
      </c>
    </row>
    <row r="17" spans="1:13" ht="15">
      <c r="A17" s="18"/>
      <c r="B17" s="25" t="s">
        <v>25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6">
        <f t="shared" si="2"/>
        <v>0</v>
      </c>
      <c r="K17" s="26">
        <v>11.36</v>
      </c>
      <c r="L17" s="55">
        <v>0</v>
      </c>
      <c r="M17" s="27">
        <f t="shared" si="3"/>
        <v>11.36</v>
      </c>
    </row>
    <row r="18" spans="1:13" ht="14.25">
      <c r="A18" s="29" t="s">
        <v>26</v>
      </c>
      <c r="B18" s="13"/>
      <c r="C18" s="15">
        <f>SUM(C19)</f>
        <v>21</v>
      </c>
      <c r="D18" s="30">
        <f aca="true" t="shared" si="4" ref="D18:I18">SUM(D19)</f>
        <v>1.9</v>
      </c>
      <c r="E18" s="54">
        <f t="shared" si="4"/>
        <v>0</v>
      </c>
      <c r="F18" s="30">
        <f t="shared" si="4"/>
        <v>4</v>
      </c>
      <c r="G18" s="54">
        <f t="shared" si="4"/>
        <v>0</v>
      </c>
      <c r="H18" s="54">
        <f t="shared" si="4"/>
        <v>0</v>
      </c>
      <c r="I18" s="54">
        <f t="shared" si="4"/>
        <v>0</v>
      </c>
      <c r="J18" s="14">
        <f t="shared" si="2"/>
        <v>26.9</v>
      </c>
      <c r="K18" s="54">
        <f>SUM(K19)</f>
        <v>0</v>
      </c>
      <c r="L18" s="57">
        <f>SUM(L19)</f>
        <v>0</v>
      </c>
      <c r="M18" s="16">
        <f t="shared" si="3"/>
        <v>26.9</v>
      </c>
    </row>
    <row r="19" spans="1:13" s="17" customFormat="1" ht="15">
      <c r="A19" s="24"/>
      <c r="B19" s="19" t="s">
        <v>27</v>
      </c>
      <c r="C19" s="70">
        <f>SUM(C20:C21)</f>
        <v>21</v>
      </c>
      <c r="D19" s="71">
        <f aca="true" t="shared" si="5" ref="D19:I19">SUM(D20:D21)</f>
        <v>1.9</v>
      </c>
      <c r="E19" s="72">
        <f t="shared" si="5"/>
        <v>0</v>
      </c>
      <c r="F19" s="71">
        <f t="shared" si="5"/>
        <v>4</v>
      </c>
      <c r="G19" s="72">
        <f t="shared" si="5"/>
        <v>0</v>
      </c>
      <c r="H19" s="72">
        <f t="shared" si="5"/>
        <v>0</v>
      </c>
      <c r="I19" s="72">
        <f t="shared" si="5"/>
        <v>0</v>
      </c>
      <c r="J19" s="73">
        <f t="shared" si="2"/>
        <v>26.9</v>
      </c>
      <c r="K19" s="72">
        <f>SUM(K20:K21)</f>
        <v>0</v>
      </c>
      <c r="L19" s="74">
        <f>SUM(L20:L21)</f>
        <v>0</v>
      </c>
      <c r="M19" s="75">
        <f t="shared" si="3"/>
        <v>26.9</v>
      </c>
    </row>
    <row r="20" spans="1:13" s="37" customFormat="1" ht="14.25">
      <c r="A20" s="31"/>
      <c r="B20" s="32" t="s">
        <v>28</v>
      </c>
      <c r="C20" s="33">
        <v>6</v>
      </c>
      <c r="D20" s="34">
        <v>0</v>
      </c>
      <c r="E20" s="54">
        <v>0</v>
      </c>
      <c r="F20" s="34">
        <v>4</v>
      </c>
      <c r="G20" s="54">
        <v>0</v>
      </c>
      <c r="H20" s="54">
        <v>0</v>
      </c>
      <c r="I20" s="54">
        <v>0</v>
      </c>
      <c r="J20" s="35">
        <f t="shared" si="2"/>
        <v>10</v>
      </c>
      <c r="K20" s="54">
        <v>0</v>
      </c>
      <c r="L20" s="57">
        <v>0</v>
      </c>
      <c r="M20" s="36">
        <f t="shared" si="3"/>
        <v>10</v>
      </c>
    </row>
    <row r="21" spans="1:13" s="37" customFormat="1" ht="15" thickBot="1">
      <c r="A21" s="31"/>
      <c r="B21" s="38" t="s">
        <v>29</v>
      </c>
      <c r="C21" s="39">
        <v>15</v>
      </c>
      <c r="D21" s="40">
        <v>1.9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41">
        <f t="shared" si="2"/>
        <v>16.9</v>
      </c>
      <c r="K21" s="54">
        <v>0</v>
      </c>
      <c r="L21" s="57">
        <v>0</v>
      </c>
      <c r="M21" s="42">
        <f t="shared" si="3"/>
        <v>16.9</v>
      </c>
    </row>
    <row r="22" spans="1:13" ht="14.25">
      <c r="A22" s="6" t="s">
        <v>30</v>
      </c>
      <c r="B22" s="43"/>
      <c r="C22" s="8">
        <f aca="true" t="shared" si="6" ref="C22:I22">SUM(C33,C23)</f>
        <v>21</v>
      </c>
      <c r="D22" s="9">
        <f t="shared" si="6"/>
        <v>159.8</v>
      </c>
      <c r="E22" s="9">
        <f t="shared" si="6"/>
        <v>159.5</v>
      </c>
      <c r="F22" s="9">
        <f t="shared" si="6"/>
        <v>4</v>
      </c>
      <c r="G22" s="9">
        <f t="shared" si="6"/>
        <v>6.74</v>
      </c>
      <c r="H22" s="9">
        <f t="shared" si="6"/>
        <v>4.5</v>
      </c>
      <c r="I22" s="9">
        <f t="shared" si="6"/>
        <v>1.37</v>
      </c>
      <c r="J22" s="10">
        <f t="shared" si="2"/>
        <v>356.91</v>
      </c>
      <c r="K22" s="8">
        <f>SUM(K33,K23)</f>
        <v>11.5</v>
      </c>
      <c r="L22" s="60">
        <f>SUM(L33,L23)</f>
        <v>0</v>
      </c>
      <c r="M22" s="11">
        <f t="shared" si="3"/>
        <v>368.41</v>
      </c>
    </row>
    <row r="23" spans="1:13" ht="14.25">
      <c r="A23" s="12" t="s">
        <v>16</v>
      </c>
      <c r="B23" s="13"/>
      <c r="C23" s="54">
        <f aca="true" t="shared" si="7" ref="C23:I23">SUM(C24:C32)</f>
        <v>0</v>
      </c>
      <c r="D23" s="30">
        <f t="shared" si="7"/>
        <v>159.8</v>
      </c>
      <c r="E23" s="30">
        <f t="shared" si="7"/>
        <v>159.5</v>
      </c>
      <c r="F23" s="69">
        <f t="shared" si="7"/>
        <v>0</v>
      </c>
      <c r="G23" s="30">
        <f t="shared" si="7"/>
        <v>6.74</v>
      </c>
      <c r="H23" s="30">
        <f t="shared" si="7"/>
        <v>4.5</v>
      </c>
      <c r="I23" s="30">
        <f t="shared" si="7"/>
        <v>1.37</v>
      </c>
      <c r="J23" s="14">
        <f t="shared" si="2"/>
        <v>331.91</v>
      </c>
      <c r="K23" s="15">
        <f>SUM(K24:K32)</f>
        <v>11.5</v>
      </c>
      <c r="L23" s="57">
        <f>SUM(L24:L32)</f>
        <v>0</v>
      </c>
      <c r="M23" s="16">
        <f t="shared" si="3"/>
        <v>343.41</v>
      </c>
    </row>
    <row r="24" spans="1:13" ht="15">
      <c r="A24" s="18"/>
      <c r="B24" s="19" t="s">
        <v>17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21">
        <v>1.37</v>
      </c>
      <c r="J24" s="22">
        <f t="shared" si="2"/>
        <v>1.37</v>
      </c>
      <c r="K24" s="54">
        <v>0</v>
      </c>
      <c r="L24" s="57">
        <v>0</v>
      </c>
      <c r="M24" s="23">
        <f t="shared" si="3"/>
        <v>1.37</v>
      </c>
    </row>
    <row r="25" spans="1:13" ht="15">
      <c r="A25" s="24"/>
      <c r="B25" s="19" t="s">
        <v>18</v>
      </c>
      <c r="C25" s="54">
        <v>0</v>
      </c>
      <c r="D25" s="21">
        <v>27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73">
        <f t="shared" si="2"/>
        <v>27</v>
      </c>
      <c r="K25" s="72">
        <v>0</v>
      </c>
      <c r="L25" s="74">
        <v>0</v>
      </c>
      <c r="M25" s="75">
        <f t="shared" si="3"/>
        <v>27</v>
      </c>
    </row>
    <row r="26" spans="1:13" ht="15">
      <c r="A26" s="18"/>
      <c r="B26" s="19" t="s">
        <v>19</v>
      </c>
      <c r="C26" s="54">
        <v>0</v>
      </c>
      <c r="D26" s="21">
        <v>103.5</v>
      </c>
      <c r="E26" s="21">
        <v>3.2</v>
      </c>
      <c r="F26" s="54">
        <v>0</v>
      </c>
      <c r="G26" s="58">
        <v>0.2</v>
      </c>
      <c r="H26" s="54">
        <v>0</v>
      </c>
      <c r="I26" s="54">
        <v>0</v>
      </c>
      <c r="J26" s="22">
        <f t="shared" si="2"/>
        <v>106.9</v>
      </c>
      <c r="K26" s="54">
        <v>0</v>
      </c>
      <c r="L26" s="57">
        <v>0</v>
      </c>
      <c r="M26" s="23">
        <f t="shared" si="3"/>
        <v>106.9</v>
      </c>
    </row>
    <row r="27" spans="1:13" ht="15">
      <c r="A27" s="18"/>
      <c r="B27" s="19" t="s">
        <v>20</v>
      </c>
      <c r="C27" s="54">
        <v>0</v>
      </c>
      <c r="D27" s="21">
        <v>4.5</v>
      </c>
      <c r="E27" s="21">
        <v>3.5</v>
      </c>
      <c r="F27" s="54">
        <v>0</v>
      </c>
      <c r="G27" s="54">
        <v>0</v>
      </c>
      <c r="H27" s="54">
        <v>0</v>
      </c>
      <c r="I27" s="54">
        <v>0</v>
      </c>
      <c r="J27" s="22">
        <f t="shared" si="2"/>
        <v>8</v>
      </c>
      <c r="K27" s="54">
        <v>0</v>
      </c>
      <c r="L27" s="57">
        <v>0</v>
      </c>
      <c r="M27" s="23">
        <f t="shared" si="3"/>
        <v>8</v>
      </c>
    </row>
    <row r="28" spans="1:13" ht="15">
      <c r="A28" s="18"/>
      <c r="B28" s="19" t="s">
        <v>21</v>
      </c>
      <c r="C28" s="54">
        <v>0</v>
      </c>
      <c r="D28" s="21">
        <v>24.8</v>
      </c>
      <c r="E28" s="21">
        <v>26</v>
      </c>
      <c r="F28" s="54">
        <v>0</v>
      </c>
      <c r="G28" s="21">
        <v>3.46</v>
      </c>
      <c r="H28" s="54">
        <v>0</v>
      </c>
      <c r="I28" s="54">
        <v>0</v>
      </c>
      <c r="J28" s="22">
        <f t="shared" si="2"/>
        <v>54.26</v>
      </c>
      <c r="K28" s="54">
        <v>0</v>
      </c>
      <c r="L28" s="57">
        <v>0</v>
      </c>
      <c r="M28" s="23">
        <f t="shared" si="3"/>
        <v>54.26</v>
      </c>
    </row>
    <row r="29" spans="1:13" ht="15">
      <c r="A29" s="18"/>
      <c r="B29" s="19" t="s">
        <v>22</v>
      </c>
      <c r="C29" s="54">
        <v>0</v>
      </c>
      <c r="D29" s="54">
        <v>0</v>
      </c>
      <c r="E29" s="21">
        <v>29</v>
      </c>
      <c r="F29" s="54">
        <v>0</v>
      </c>
      <c r="G29" s="21">
        <v>1.39</v>
      </c>
      <c r="H29" s="54">
        <v>0</v>
      </c>
      <c r="I29" s="54">
        <v>0</v>
      </c>
      <c r="J29" s="22">
        <f t="shared" si="2"/>
        <v>30.39</v>
      </c>
      <c r="K29" s="54">
        <v>0</v>
      </c>
      <c r="L29" s="57">
        <v>0</v>
      </c>
      <c r="M29" s="23">
        <f t="shared" si="3"/>
        <v>30.39</v>
      </c>
    </row>
    <row r="30" spans="1:13" ht="15">
      <c r="A30" s="18"/>
      <c r="B30" s="19" t="s">
        <v>23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9">
        <f t="shared" si="2"/>
        <v>0</v>
      </c>
      <c r="K30" s="54">
        <v>0</v>
      </c>
      <c r="L30" s="57">
        <v>0</v>
      </c>
      <c r="M30" s="57">
        <f t="shared" si="3"/>
        <v>0</v>
      </c>
    </row>
    <row r="31" spans="1:13" ht="15">
      <c r="A31" s="18"/>
      <c r="B31" s="19" t="s">
        <v>24</v>
      </c>
      <c r="C31" s="54">
        <v>0</v>
      </c>
      <c r="D31" s="54">
        <v>0</v>
      </c>
      <c r="E31" s="21">
        <v>97.8</v>
      </c>
      <c r="F31" s="54">
        <v>0</v>
      </c>
      <c r="G31" s="21">
        <v>1.69</v>
      </c>
      <c r="H31" s="21">
        <v>4.5</v>
      </c>
      <c r="I31" s="54">
        <v>0</v>
      </c>
      <c r="J31" s="22">
        <f t="shared" si="2"/>
        <v>103.99</v>
      </c>
      <c r="K31" s="54">
        <v>0</v>
      </c>
      <c r="L31" s="57">
        <v>0</v>
      </c>
      <c r="M31" s="23">
        <f t="shared" si="3"/>
        <v>103.99</v>
      </c>
    </row>
    <row r="32" spans="1:13" ht="15">
      <c r="A32" s="18"/>
      <c r="B32" s="25" t="s">
        <v>25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6">
        <f t="shared" si="2"/>
        <v>0</v>
      </c>
      <c r="K32" s="26">
        <v>11.5</v>
      </c>
      <c r="L32" s="63">
        <v>0</v>
      </c>
      <c r="M32" s="28">
        <f t="shared" si="3"/>
        <v>11.5</v>
      </c>
    </row>
    <row r="33" spans="1:13" ht="14.25">
      <c r="A33" s="29" t="s">
        <v>26</v>
      </c>
      <c r="B33" s="13"/>
      <c r="C33" s="15">
        <v>21</v>
      </c>
      <c r="D33" s="54">
        <v>0</v>
      </c>
      <c r="E33" s="54">
        <v>0</v>
      </c>
      <c r="F33" s="30">
        <v>4</v>
      </c>
      <c r="G33" s="54">
        <v>0</v>
      </c>
      <c r="H33" s="54">
        <v>0</v>
      </c>
      <c r="I33" s="54">
        <v>0</v>
      </c>
      <c r="J33" s="14">
        <f t="shared" si="2"/>
        <v>25</v>
      </c>
      <c r="K33" s="54">
        <v>0</v>
      </c>
      <c r="L33" s="57">
        <v>0</v>
      </c>
      <c r="M33" s="16">
        <f t="shared" si="3"/>
        <v>25</v>
      </c>
    </row>
    <row r="34" spans="1:13" ht="15">
      <c r="A34" s="44"/>
      <c r="B34" s="19" t="s">
        <v>27</v>
      </c>
      <c r="C34" s="70">
        <v>21</v>
      </c>
      <c r="D34" s="54">
        <v>0</v>
      </c>
      <c r="E34" s="54">
        <v>0</v>
      </c>
      <c r="F34" s="71">
        <v>4</v>
      </c>
      <c r="G34" s="54">
        <v>0</v>
      </c>
      <c r="H34" s="54">
        <v>0</v>
      </c>
      <c r="I34" s="54">
        <v>0</v>
      </c>
      <c r="J34" s="73">
        <f t="shared" si="2"/>
        <v>25</v>
      </c>
      <c r="K34" s="54">
        <v>0</v>
      </c>
      <c r="L34" s="57">
        <v>0</v>
      </c>
      <c r="M34" s="75">
        <f t="shared" si="3"/>
        <v>25</v>
      </c>
    </row>
    <row r="35" spans="1:13" ht="14.25">
      <c r="A35" s="18"/>
      <c r="B35" s="32" t="s">
        <v>31</v>
      </c>
      <c r="C35" s="33">
        <v>6</v>
      </c>
      <c r="D35" s="54">
        <v>0</v>
      </c>
      <c r="E35" s="54">
        <v>0</v>
      </c>
      <c r="F35" s="34">
        <v>4</v>
      </c>
      <c r="G35" s="54">
        <v>0</v>
      </c>
      <c r="H35" s="54">
        <v>0</v>
      </c>
      <c r="I35" s="54">
        <v>0</v>
      </c>
      <c r="J35" s="35">
        <f t="shared" si="2"/>
        <v>10</v>
      </c>
      <c r="K35" s="54">
        <v>0</v>
      </c>
      <c r="L35" s="57">
        <v>0</v>
      </c>
      <c r="M35" s="36">
        <f t="shared" si="3"/>
        <v>10</v>
      </c>
    </row>
    <row r="36" spans="1:13" ht="15" thickBot="1">
      <c r="A36" s="45"/>
      <c r="B36" s="46" t="s">
        <v>32</v>
      </c>
      <c r="C36" s="47">
        <v>15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48">
        <f t="shared" si="2"/>
        <v>15</v>
      </c>
      <c r="K36" s="54">
        <v>0</v>
      </c>
      <c r="L36" s="57">
        <v>0</v>
      </c>
      <c r="M36" s="49">
        <f t="shared" si="3"/>
        <v>15</v>
      </c>
    </row>
    <row r="37" spans="1:13" ht="27.75" customHeight="1">
      <c r="A37" s="76" t="s">
        <v>33</v>
      </c>
      <c r="B37" s="77"/>
      <c r="C37" s="50">
        <f aca="true" t="shared" si="8" ref="C37:I37">SUM(C48,C38)</f>
        <v>-6</v>
      </c>
      <c r="D37" s="51">
        <f t="shared" si="8"/>
        <v>10</v>
      </c>
      <c r="E37" s="51">
        <f t="shared" si="8"/>
        <v>1</v>
      </c>
      <c r="F37" s="51">
        <f t="shared" si="8"/>
        <v>-4</v>
      </c>
      <c r="G37" s="51">
        <f t="shared" si="8"/>
        <v>0.26</v>
      </c>
      <c r="H37" s="61">
        <f t="shared" si="8"/>
        <v>0</v>
      </c>
      <c r="I37" s="62">
        <f t="shared" si="8"/>
        <v>0</v>
      </c>
      <c r="J37" s="52">
        <f t="shared" si="2"/>
        <v>1.26</v>
      </c>
      <c r="K37" s="50">
        <f>SUM(K48,K38)</f>
        <v>3.5</v>
      </c>
      <c r="L37" s="53">
        <f>SUM(L48,L38)</f>
        <v>6</v>
      </c>
      <c r="M37" s="53">
        <f t="shared" si="3"/>
        <v>10.76</v>
      </c>
    </row>
    <row r="38" spans="1:13" ht="14.25">
      <c r="A38" s="12" t="s">
        <v>16</v>
      </c>
      <c r="B38" s="13"/>
      <c r="C38" s="54">
        <f aca="true" t="shared" si="9" ref="C38:I38">SUM(C39:C47)</f>
        <v>0</v>
      </c>
      <c r="D38" s="30">
        <f t="shared" si="9"/>
        <v>10</v>
      </c>
      <c r="E38" s="30">
        <f t="shared" si="9"/>
        <v>1</v>
      </c>
      <c r="F38" s="69">
        <f t="shared" si="9"/>
        <v>0</v>
      </c>
      <c r="G38" s="30">
        <f t="shared" si="9"/>
        <v>0.26</v>
      </c>
      <c r="H38" s="69">
        <f t="shared" si="9"/>
        <v>0</v>
      </c>
      <c r="I38" s="54">
        <f t="shared" si="9"/>
        <v>0</v>
      </c>
      <c r="J38" s="14">
        <f t="shared" si="2"/>
        <v>11.26</v>
      </c>
      <c r="K38" s="15">
        <f>SUM(K39:K47)</f>
        <v>3.5</v>
      </c>
      <c r="L38" s="16">
        <f>SUM(L39:L47)</f>
        <v>6</v>
      </c>
      <c r="M38" s="16">
        <f t="shared" si="3"/>
        <v>20.759999999999998</v>
      </c>
    </row>
    <row r="39" spans="1:13" ht="15">
      <c r="A39" s="18"/>
      <c r="B39" s="19" t="s">
        <v>17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22">
        <f t="shared" si="2"/>
        <v>0</v>
      </c>
      <c r="K39" s="54">
        <v>0</v>
      </c>
      <c r="L39" s="57">
        <v>0</v>
      </c>
      <c r="M39" s="57">
        <f t="shared" si="3"/>
        <v>0</v>
      </c>
    </row>
    <row r="40" spans="1:13" ht="15">
      <c r="A40" s="24"/>
      <c r="B40" s="19" t="s">
        <v>18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14">
        <f t="shared" si="2"/>
        <v>0</v>
      </c>
      <c r="K40" s="54">
        <v>0</v>
      </c>
      <c r="L40" s="57">
        <v>0</v>
      </c>
      <c r="M40" s="57">
        <f t="shared" si="3"/>
        <v>0</v>
      </c>
    </row>
    <row r="41" spans="1:13" ht="15">
      <c r="A41" s="18"/>
      <c r="B41" s="19" t="s">
        <v>19</v>
      </c>
      <c r="C41" s="54">
        <v>0</v>
      </c>
      <c r="D41" s="21">
        <v>10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22">
        <f t="shared" si="2"/>
        <v>10</v>
      </c>
      <c r="K41" s="54">
        <v>0</v>
      </c>
      <c r="L41" s="57">
        <v>0</v>
      </c>
      <c r="M41" s="23">
        <f t="shared" si="3"/>
        <v>10</v>
      </c>
    </row>
    <row r="42" spans="1:13" ht="15">
      <c r="A42" s="18"/>
      <c r="B42" s="19" t="s">
        <v>20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22">
        <f t="shared" si="2"/>
        <v>0</v>
      </c>
      <c r="K42" s="54">
        <v>0</v>
      </c>
      <c r="L42" s="57">
        <v>0</v>
      </c>
      <c r="M42" s="57">
        <f t="shared" si="3"/>
        <v>0</v>
      </c>
    </row>
    <row r="43" spans="1:13" ht="15">
      <c r="A43" s="18"/>
      <c r="B43" s="19" t="s">
        <v>21</v>
      </c>
      <c r="C43" s="54">
        <v>0</v>
      </c>
      <c r="D43" s="54">
        <v>0</v>
      </c>
      <c r="E43" s="21">
        <v>0.1</v>
      </c>
      <c r="F43" s="54">
        <v>0</v>
      </c>
      <c r="G43" s="21">
        <v>0.26</v>
      </c>
      <c r="H43" s="54">
        <v>0</v>
      </c>
      <c r="I43" s="54">
        <v>0</v>
      </c>
      <c r="J43" s="22">
        <f t="shared" si="2"/>
        <v>0.36</v>
      </c>
      <c r="K43" s="54">
        <v>0</v>
      </c>
      <c r="L43" s="57">
        <v>0</v>
      </c>
      <c r="M43" s="23">
        <f t="shared" si="3"/>
        <v>0.36</v>
      </c>
    </row>
    <row r="44" spans="1:13" ht="15">
      <c r="A44" s="18"/>
      <c r="B44" s="19" t="s">
        <v>22</v>
      </c>
      <c r="C44" s="54">
        <v>0</v>
      </c>
      <c r="D44" s="54">
        <v>0</v>
      </c>
      <c r="E44" s="21">
        <v>0.2</v>
      </c>
      <c r="F44" s="54">
        <v>0</v>
      </c>
      <c r="G44" s="54">
        <v>0</v>
      </c>
      <c r="H44" s="54">
        <v>0</v>
      </c>
      <c r="I44" s="54">
        <v>0</v>
      </c>
      <c r="J44" s="22">
        <f t="shared" si="2"/>
        <v>0.2</v>
      </c>
      <c r="K44" s="54">
        <v>0</v>
      </c>
      <c r="L44" s="57">
        <v>0</v>
      </c>
      <c r="M44" s="23">
        <f t="shared" si="3"/>
        <v>0.2</v>
      </c>
    </row>
    <row r="45" spans="1:13" ht="15">
      <c r="A45" s="18"/>
      <c r="B45" s="19" t="s">
        <v>23</v>
      </c>
      <c r="C45" s="54">
        <v>0</v>
      </c>
      <c r="D45" s="54">
        <v>0</v>
      </c>
      <c r="E45" s="21">
        <v>0</v>
      </c>
      <c r="F45" s="54">
        <v>0</v>
      </c>
      <c r="G45" s="54">
        <v>0</v>
      </c>
      <c r="H45" s="54">
        <v>0</v>
      </c>
      <c r="I45" s="54">
        <v>0</v>
      </c>
      <c r="J45" s="22">
        <f t="shared" si="2"/>
        <v>0</v>
      </c>
      <c r="K45" s="54">
        <v>0</v>
      </c>
      <c r="L45" s="23">
        <v>6</v>
      </c>
      <c r="M45" s="23">
        <f t="shared" si="3"/>
        <v>6</v>
      </c>
    </row>
    <row r="46" spans="1:13" ht="15">
      <c r="A46" s="18"/>
      <c r="B46" s="19" t="s">
        <v>24</v>
      </c>
      <c r="C46" s="54">
        <v>0</v>
      </c>
      <c r="D46" s="54">
        <v>0</v>
      </c>
      <c r="E46" s="21">
        <v>0.7</v>
      </c>
      <c r="F46" s="54">
        <v>0</v>
      </c>
      <c r="G46" s="54">
        <v>0</v>
      </c>
      <c r="H46" s="54">
        <v>0</v>
      </c>
      <c r="I46" s="54">
        <v>0</v>
      </c>
      <c r="J46" s="22">
        <f t="shared" si="2"/>
        <v>0.7</v>
      </c>
      <c r="K46" s="54">
        <v>0</v>
      </c>
      <c r="L46" s="57">
        <v>0</v>
      </c>
      <c r="M46" s="23">
        <f t="shared" si="3"/>
        <v>0.7</v>
      </c>
    </row>
    <row r="47" spans="1:13" ht="15">
      <c r="A47" s="18"/>
      <c r="B47" s="25" t="s">
        <v>25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27">
        <f t="shared" si="2"/>
        <v>0</v>
      </c>
      <c r="K47" s="26">
        <v>3.5</v>
      </c>
      <c r="L47" s="63">
        <v>0</v>
      </c>
      <c r="M47" s="28">
        <f t="shared" si="3"/>
        <v>3.5</v>
      </c>
    </row>
    <row r="48" spans="1:13" ht="14.25">
      <c r="A48" s="29" t="s">
        <v>26</v>
      </c>
      <c r="B48" s="13"/>
      <c r="C48" s="15">
        <v>-6</v>
      </c>
      <c r="D48" s="54">
        <v>0</v>
      </c>
      <c r="E48" s="54">
        <v>0</v>
      </c>
      <c r="F48" s="30">
        <v>-4</v>
      </c>
      <c r="G48" s="54">
        <v>0</v>
      </c>
      <c r="H48" s="54">
        <v>0</v>
      </c>
      <c r="I48" s="54">
        <v>0</v>
      </c>
      <c r="J48" s="14">
        <f t="shared" si="2"/>
        <v>-10</v>
      </c>
      <c r="K48" s="54">
        <v>0</v>
      </c>
      <c r="L48" s="57">
        <v>0</v>
      </c>
      <c r="M48" s="16">
        <f t="shared" si="3"/>
        <v>-10</v>
      </c>
    </row>
    <row r="49" spans="1:13" ht="15">
      <c r="A49" s="24"/>
      <c r="B49" s="19" t="s">
        <v>27</v>
      </c>
      <c r="C49" s="70">
        <v>-6</v>
      </c>
      <c r="D49" s="54">
        <v>0</v>
      </c>
      <c r="E49" s="54">
        <v>0</v>
      </c>
      <c r="F49" s="71">
        <v>-4</v>
      </c>
      <c r="G49" s="54">
        <v>0</v>
      </c>
      <c r="H49" s="54">
        <v>0</v>
      </c>
      <c r="I49" s="54">
        <v>0</v>
      </c>
      <c r="J49" s="73">
        <f t="shared" si="2"/>
        <v>-10</v>
      </c>
      <c r="K49" s="54">
        <v>0</v>
      </c>
      <c r="L49" s="57">
        <v>0</v>
      </c>
      <c r="M49" s="75">
        <f t="shared" si="3"/>
        <v>-10</v>
      </c>
    </row>
    <row r="50" spans="1:13" ht="14.25">
      <c r="A50" s="18"/>
      <c r="B50" s="32" t="s">
        <v>31</v>
      </c>
      <c r="C50" s="33">
        <v>-6</v>
      </c>
      <c r="D50" s="54">
        <v>0</v>
      </c>
      <c r="E50" s="54">
        <v>0</v>
      </c>
      <c r="F50" s="34">
        <v>-4</v>
      </c>
      <c r="G50" s="54">
        <v>0</v>
      </c>
      <c r="H50" s="54">
        <v>0</v>
      </c>
      <c r="I50" s="54">
        <v>0</v>
      </c>
      <c r="J50" s="35">
        <f t="shared" si="2"/>
        <v>-10</v>
      </c>
      <c r="K50" s="54">
        <v>0</v>
      </c>
      <c r="L50" s="57">
        <v>0</v>
      </c>
      <c r="M50" s="36">
        <f t="shared" si="3"/>
        <v>-10</v>
      </c>
    </row>
    <row r="51" spans="1:13" ht="15" thickBot="1">
      <c r="A51" s="18"/>
      <c r="B51" s="38" t="s">
        <v>32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67">
        <f t="shared" si="2"/>
        <v>0</v>
      </c>
      <c r="K51" s="54">
        <v>0</v>
      </c>
      <c r="L51" s="57">
        <v>0</v>
      </c>
      <c r="M51" s="57">
        <f t="shared" si="3"/>
        <v>0</v>
      </c>
    </row>
    <row r="52" spans="1:13" ht="14.25">
      <c r="A52" s="6" t="s">
        <v>34</v>
      </c>
      <c r="B52" s="43"/>
      <c r="C52" s="8">
        <f aca="true" t="shared" si="10" ref="C52:I52">SUM(C63,C53)</f>
        <v>15</v>
      </c>
      <c r="D52" s="9">
        <f t="shared" si="10"/>
        <v>169.8</v>
      </c>
      <c r="E52" s="9">
        <f t="shared" si="10"/>
        <v>160.5</v>
      </c>
      <c r="F52" s="64">
        <f t="shared" si="10"/>
        <v>0</v>
      </c>
      <c r="G52" s="9">
        <f t="shared" si="10"/>
        <v>7</v>
      </c>
      <c r="H52" s="9">
        <f t="shared" si="10"/>
        <v>4.5</v>
      </c>
      <c r="I52" s="9">
        <f t="shared" si="10"/>
        <v>1.37</v>
      </c>
      <c r="J52" s="10">
        <f t="shared" si="2"/>
        <v>358.17</v>
      </c>
      <c r="K52" s="8">
        <f>SUM(K63,K53)</f>
        <v>15</v>
      </c>
      <c r="L52" s="11">
        <f>SUM(L63,L53)</f>
        <v>6</v>
      </c>
      <c r="M52" s="11">
        <f t="shared" si="3"/>
        <v>379.17</v>
      </c>
    </row>
    <row r="53" spans="1:13" ht="14.25">
      <c r="A53" s="12" t="s">
        <v>16</v>
      </c>
      <c r="B53" s="13"/>
      <c r="C53" s="54">
        <f aca="true" t="shared" si="11" ref="C53:I53">SUM(C54:C62)</f>
        <v>0</v>
      </c>
      <c r="D53" s="30">
        <f t="shared" si="11"/>
        <v>169.8</v>
      </c>
      <c r="E53" s="30">
        <f t="shared" si="11"/>
        <v>160.5</v>
      </c>
      <c r="F53" s="69">
        <f t="shared" si="11"/>
        <v>0</v>
      </c>
      <c r="G53" s="30">
        <f t="shared" si="11"/>
        <v>7</v>
      </c>
      <c r="H53" s="30">
        <f t="shared" si="11"/>
        <v>4.5</v>
      </c>
      <c r="I53" s="30">
        <f t="shared" si="11"/>
        <v>1.37</v>
      </c>
      <c r="J53" s="14">
        <f t="shared" si="2"/>
        <v>343.17</v>
      </c>
      <c r="K53" s="15">
        <f>SUM(K54:K62)</f>
        <v>15</v>
      </c>
      <c r="L53" s="16">
        <f>SUM(L54:L62)</f>
        <v>6</v>
      </c>
      <c r="M53" s="16">
        <f t="shared" si="3"/>
        <v>364.17</v>
      </c>
    </row>
    <row r="54" spans="1:13" ht="15">
      <c r="A54" s="18"/>
      <c r="B54" s="19" t="s">
        <v>17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21">
        <v>1.37</v>
      </c>
      <c r="J54" s="22">
        <f t="shared" si="2"/>
        <v>1.37</v>
      </c>
      <c r="K54" s="54">
        <v>0</v>
      </c>
      <c r="L54" s="57">
        <v>0</v>
      </c>
      <c r="M54" s="23">
        <f t="shared" si="3"/>
        <v>1.37</v>
      </c>
    </row>
    <row r="55" spans="1:13" ht="15">
      <c r="A55" s="24"/>
      <c r="B55" s="19" t="s">
        <v>18</v>
      </c>
      <c r="C55" s="54">
        <v>0</v>
      </c>
      <c r="D55" s="21">
        <v>27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73">
        <f t="shared" si="2"/>
        <v>27</v>
      </c>
      <c r="K55" s="72">
        <v>0</v>
      </c>
      <c r="L55" s="74">
        <v>0</v>
      </c>
      <c r="M55" s="75">
        <f t="shared" si="3"/>
        <v>27</v>
      </c>
    </row>
    <row r="56" spans="1:13" ht="15">
      <c r="A56" s="18"/>
      <c r="B56" s="19" t="s">
        <v>19</v>
      </c>
      <c r="C56" s="54">
        <v>0</v>
      </c>
      <c r="D56" s="21">
        <v>113.5</v>
      </c>
      <c r="E56" s="21">
        <v>3.2</v>
      </c>
      <c r="F56" s="54">
        <v>0</v>
      </c>
      <c r="G56" s="21">
        <v>0.2</v>
      </c>
      <c r="H56" s="54">
        <v>0</v>
      </c>
      <c r="I56" s="54">
        <v>0</v>
      </c>
      <c r="J56" s="22">
        <f t="shared" si="2"/>
        <v>116.9</v>
      </c>
      <c r="K56" s="54">
        <v>0</v>
      </c>
      <c r="L56" s="57">
        <v>0</v>
      </c>
      <c r="M56" s="23">
        <f t="shared" si="3"/>
        <v>116.9</v>
      </c>
    </row>
    <row r="57" spans="1:13" ht="15">
      <c r="A57" s="18"/>
      <c r="B57" s="19" t="s">
        <v>20</v>
      </c>
      <c r="C57" s="54">
        <v>0</v>
      </c>
      <c r="D57" s="21">
        <v>4.5</v>
      </c>
      <c r="E57" s="21">
        <v>3.5</v>
      </c>
      <c r="F57" s="54">
        <v>0</v>
      </c>
      <c r="G57" s="21">
        <v>0</v>
      </c>
      <c r="H57" s="54">
        <v>0</v>
      </c>
      <c r="I57" s="54">
        <v>0</v>
      </c>
      <c r="J57" s="22">
        <f t="shared" si="2"/>
        <v>8</v>
      </c>
      <c r="K57" s="54">
        <v>0</v>
      </c>
      <c r="L57" s="57">
        <v>0</v>
      </c>
      <c r="M57" s="23">
        <f t="shared" si="3"/>
        <v>8</v>
      </c>
    </row>
    <row r="58" spans="1:13" ht="15">
      <c r="A58" s="18"/>
      <c r="B58" s="19" t="s">
        <v>21</v>
      </c>
      <c r="C58" s="54">
        <v>0</v>
      </c>
      <c r="D58" s="21">
        <v>24.8</v>
      </c>
      <c r="E58" s="21">
        <v>26.1</v>
      </c>
      <c r="F58" s="54">
        <v>0</v>
      </c>
      <c r="G58" s="21">
        <v>3.72</v>
      </c>
      <c r="H58" s="54">
        <v>0</v>
      </c>
      <c r="I58" s="54">
        <v>0</v>
      </c>
      <c r="J58" s="22">
        <f t="shared" si="2"/>
        <v>54.620000000000005</v>
      </c>
      <c r="K58" s="54">
        <v>0</v>
      </c>
      <c r="L58" s="57">
        <v>0</v>
      </c>
      <c r="M58" s="23">
        <f t="shared" si="3"/>
        <v>54.620000000000005</v>
      </c>
    </row>
    <row r="59" spans="1:13" ht="15">
      <c r="A59" s="18"/>
      <c r="B59" s="19" t="s">
        <v>22</v>
      </c>
      <c r="C59" s="54">
        <v>0</v>
      </c>
      <c r="D59" s="54">
        <v>0</v>
      </c>
      <c r="E59" s="21">
        <v>29.2</v>
      </c>
      <c r="F59" s="54">
        <v>0</v>
      </c>
      <c r="G59" s="21">
        <v>1.39</v>
      </c>
      <c r="H59" s="54">
        <v>0</v>
      </c>
      <c r="I59" s="54">
        <v>0</v>
      </c>
      <c r="J59" s="22">
        <f t="shared" si="2"/>
        <v>30.59</v>
      </c>
      <c r="K59" s="54">
        <v>0</v>
      </c>
      <c r="L59" s="57">
        <v>0</v>
      </c>
      <c r="M59" s="23">
        <f t="shared" si="3"/>
        <v>30.59</v>
      </c>
    </row>
    <row r="60" spans="1:13" ht="15">
      <c r="A60" s="18"/>
      <c r="B60" s="19" t="s">
        <v>23</v>
      </c>
      <c r="C60" s="54">
        <v>0</v>
      </c>
      <c r="D60" s="54">
        <v>0</v>
      </c>
      <c r="E60" s="54">
        <v>0</v>
      </c>
      <c r="F60" s="54">
        <v>0</v>
      </c>
      <c r="G60" s="21">
        <v>0</v>
      </c>
      <c r="H60" s="54">
        <v>0</v>
      </c>
      <c r="I60" s="54">
        <v>0</v>
      </c>
      <c r="J60" s="22">
        <f t="shared" si="2"/>
        <v>0</v>
      </c>
      <c r="K60" s="54">
        <v>0</v>
      </c>
      <c r="L60" s="23">
        <v>6</v>
      </c>
      <c r="M60" s="23">
        <f t="shared" si="3"/>
        <v>6</v>
      </c>
    </row>
    <row r="61" spans="1:13" ht="15">
      <c r="A61" s="18"/>
      <c r="B61" s="19" t="s">
        <v>24</v>
      </c>
      <c r="C61" s="54">
        <v>0</v>
      </c>
      <c r="D61" s="54">
        <v>0</v>
      </c>
      <c r="E61" s="21">
        <v>98.5</v>
      </c>
      <c r="F61" s="54">
        <v>0</v>
      </c>
      <c r="G61" s="21">
        <v>1.69</v>
      </c>
      <c r="H61" s="21">
        <v>4.5</v>
      </c>
      <c r="I61" s="54">
        <v>0</v>
      </c>
      <c r="J61" s="22">
        <f t="shared" si="2"/>
        <v>104.69</v>
      </c>
      <c r="K61" s="54">
        <v>0</v>
      </c>
      <c r="L61" s="57">
        <v>0</v>
      </c>
      <c r="M61" s="23">
        <f t="shared" si="3"/>
        <v>104.69</v>
      </c>
    </row>
    <row r="62" spans="1:13" ht="15">
      <c r="A62" s="18"/>
      <c r="B62" s="25" t="s">
        <v>25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27">
        <f t="shared" si="2"/>
        <v>0</v>
      </c>
      <c r="K62" s="26">
        <v>15</v>
      </c>
      <c r="L62" s="63">
        <v>0</v>
      </c>
      <c r="M62" s="28">
        <f t="shared" si="3"/>
        <v>15</v>
      </c>
    </row>
    <row r="63" spans="1:13" ht="14.25">
      <c r="A63" s="29" t="s">
        <v>26</v>
      </c>
      <c r="B63" s="13"/>
      <c r="C63" s="15">
        <v>15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14">
        <f t="shared" si="2"/>
        <v>15</v>
      </c>
      <c r="K63" s="54">
        <v>0</v>
      </c>
      <c r="L63" s="57">
        <v>0</v>
      </c>
      <c r="M63" s="16">
        <f t="shared" si="3"/>
        <v>15</v>
      </c>
    </row>
    <row r="64" spans="1:13" ht="15">
      <c r="A64" s="24"/>
      <c r="B64" s="19" t="s">
        <v>27</v>
      </c>
      <c r="C64" s="70">
        <v>15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73">
        <f t="shared" si="2"/>
        <v>15</v>
      </c>
      <c r="K64" s="54">
        <v>0</v>
      </c>
      <c r="L64" s="57">
        <v>0</v>
      </c>
      <c r="M64" s="75">
        <f t="shared" si="3"/>
        <v>15</v>
      </c>
    </row>
    <row r="65" spans="1:13" ht="14.25">
      <c r="A65" s="18"/>
      <c r="B65" s="32" t="s">
        <v>31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9">
        <f t="shared" si="2"/>
        <v>0</v>
      </c>
      <c r="K65" s="54">
        <v>0</v>
      </c>
      <c r="L65" s="57">
        <v>0</v>
      </c>
      <c r="M65" s="57">
        <f t="shared" si="3"/>
        <v>0</v>
      </c>
    </row>
    <row r="66" spans="1:13" ht="15" thickBot="1">
      <c r="A66" s="45"/>
      <c r="B66" s="46" t="s">
        <v>32</v>
      </c>
      <c r="C66" s="47">
        <v>15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  <c r="I66" s="66">
        <v>0</v>
      </c>
      <c r="J66" s="48">
        <f t="shared" si="2"/>
        <v>15</v>
      </c>
      <c r="K66" s="65">
        <v>0</v>
      </c>
      <c r="L66" s="66">
        <v>0</v>
      </c>
      <c r="M66" s="49">
        <f t="shared" si="3"/>
        <v>15</v>
      </c>
    </row>
  </sheetData>
  <mergeCells count="5">
    <mergeCell ref="A37:B37"/>
    <mergeCell ref="A1:M1"/>
    <mergeCell ref="A2:M2"/>
    <mergeCell ref="A3:M3"/>
    <mergeCell ref="A5:M5"/>
  </mergeCells>
  <printOptions horizontalCentered="1"/>
  <pageMargins left="0.75" right="0.75" top="0.87" bottom="1" header="0.5" footer="0.7"/>
  <pageSetup firstPageNumber="13" useFirstPageNumber="1" horizontalDpi="300" verticalDpi="300" orientation="portrait" scale="64" r:id="rId1"/>
  <headerFooter alignWithMargins="0">
    <oddFooter>&amp;C&amp;"Times New Roman,Regular"Summary Tables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admzmannah</dc:creator>
  <cp:keywords/>
  <dc:description/>
  <cp:lastModifiedBy>nsfuser</cp:lastModifiedBy>
  <cp:lastPrinted>2008-01-30T16:16:45Z</cp:lastPrinted>
  <dcterms:created xsi:type="dcterms:W3CDTF">2008-01-18T15:39:16Z</dcterms:created>
  <dcterms:modified xsi:type="dcterms:W3CDTF">2008-01-30T22:07:35Z</dcterms:modified>
  <cp:category/>
  <cp:version/>
  <cp:contentType/>
  <cp:contentStatus/>
</cp:coreProperties>
</file>