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940" windowHeight="6870"/>
  </bookViews>
  <sheets>
    <sheet name="FBC Tables" sheetId="1" r:id="rId1"/>
    <sheet name="Blank Page" sheetId="2" r:id="rId2"/>
  </sheets>
  <definedNames>
    <definedName name="_xlnm.Print_Area" localSheetId="1">'Blank Page'!$A$1:$N$49</definedName>
    <definedName name="_xlnm.Print_Area" localSheetId="0">'FBC Tables'!$A$1:$N$49</definedName>
  </definedNames>
  <calcPr calcId="125725"/>
</workbook>
</file>

<file path=xl/calcChain.xml><?xml version="1.0" encoding="utf-8"?>
<calcChain xmlns="http://schemas.openxmlformats.org/spreadsheetml/2006/main">
  <c r="F43" i="1"/>
  <c r="F35"/>
  <c r="J7"/>
  <c r="L23"/>
  <c r="L22"/>
  <c r="L21"/>
  <c r="L20"/>
  <c r="L19"/>
  <c r="L18"/>
  <c r="N18"/>
  <c r="L17"/>
  <c r="N17"/>
  <c r="L16"/>
  <c r="L15"/>
  <c r="L14"/>
  <c r="L13"/>
  <c r="L12"/>
  <c r="N12"/>
  <c r="L11"/>
  <c r="L10"/>
  <c r="L9"/>
  <c r="K24"/>
  <c r="K26"/>
  <c r="K37"/>
  <c r="K46"/>
  <c r="L43"/>
  <c r="N43"/>
  <c r="L44"/>
  <c r="N44"/>
  <c r="L45"/>
  <c r="N45"/>
  <c r="L7"/>
  <c r="N7"/>
  <c r="N9"/>
  <c r="N10"/>
  <c r="N11"/>
  <c r="N13"/>
  <c r="N14"/>
  <c r="N15"/>
  <c r="N16"/>
  <c r="N19"/>
  <c r="N20"/>
  <c r="N21"/>
  <c r="N22"/>
  <c r="N23"/>
  <c r="L29"/>
  <c r="N29"/>
  <c r="L30"/>
  <c r="N30"/>
  <c r="L31"/>
  <c r="N31"/>
  <c r="L33"/>
  <c r="N33"/>
  <c r="L35"/>
  <c r="N35"/>
  <c r="L36"/>
  <c r="N36"/>
  <c r="M32"/>
  <c r="M34"/>
  <c r="M37"/>
  <c r="M24"/>
  <c r="M26"/>
  <c r="J32"/>
  <c r="J34"/>
  <c r="J37"/>
  <c r="J24"/>
  <c r="J26"/>
  <c r="I32"/>
  <c r="I34"/>
  <c r="I37"/>
  <c r="I24"/>
  <c r="I26"/>
  <c r="H32"/>
  <c r="H34"/>
  <c r="H37"/>
  <c r="H24"/>
  <c r="H26"/>
  <c r="G32"/>
  <c r="G34"/>
  <c r="G37"/>
  <c r="G24"/>
  <c r="G26"/>
  <c r="F32"/>
  <c r="F34"/>
  <c r="F37"/>
  <c r="F24"/>
  <c r="F26"/>
  <c r="E32"/>
  <c r="E34"/>
  <c r="E37"/>
  <c r="E24"/>
  <c r="E26"/>
  <c r="D32"/>
  <c r="D34"/>
  <c r="D37"/>
  <c r="D24"/>
  <c r="D26"/>
  <c r="C32"/>
  <c r="C34"/>
  <c r="C37"/>
  <c r="C24"/>
  <c r="C26"/>
  <c r="B32"/>
  <c r="B34"/>
  <c r="B37"/>
  <c r="B24"/>
  <c r="B26"/>
  <c r="H46"/>
  <c r="I46"/>
  <c r="E46"/>
  <c r="F46"/>
  <c r="G46"/>
  <c r="J46"/>
  <c r="B46"/>
  <c r="C46"/>
  <c r="D46"/>
  <c r="M46"/>
  <c r="L32"/>
  <c r="L34"/>
  <c r="N24"/>
  <c r="N26"/>
  <c r="L24"/>
  <c r="L26"/>
  <c r="L46"/>
  <c r="N46"/>
  <c r="L37"/>
  <c r="N32"/>
  <c r="N34"/>
  <c r="N37"/>
</calcChain>
</file>

<file path=xl/sharedStrings.xml><?xml version="1.0" encoding="utf-8"?>
<sst xmlns="http://schemas.openxmlformats.org/spreadsheetml/2006/main" count="71" uniqueCount="57">
  <si>
    <t>BIO</t>
  </si>
  <si>
    <t>CISE</t>
  </si>
  <si>
    <t>ENG</t>
  </si>
  <si>
    <t>GEO</t>
  </si>
  <si>
    <t>MPS</t>
  </si>
  <si>
    <t>SBE</t>
  </si>
  <si>
    <t>OPP</t>
  </si>
  <si>
    <t>R&amp;RA</t>
  </si>
  <si>
    <t>EHR</t>
  </si>
  <si>
    <t>TOTAL</t>
  </si>
  <si>
    <t xml:space="preserve">  NEES</t>
  </si>
  <si>
    <t xml:space="preserve">  HIAPER</t>
  </si>
  <si>
    <t xml:space="preserve">  NEON</t>
  </si>
  <si>
    <t>NSF TOTAL</t>
  </si>
  <si>
    <t>IA</t>
  </si>
  <si>
    <t>FULL BUDGETARY COST</t>
  </si>
  <si>
    <t>Table 1:  Allocation of Major Research Equipment and Facilities Construction (MREFC),</t>
  </si>
  <si>
    <t xml:space="preserve">  RSVP</t>
  </si>
  <si>
    <t>OISE</t>
  </si>
  <si>
    <t xml:space="preserve">  ALMA Construction</t>
  </si>
  <si>
    <t xml:space="preserve">  EarthScope</t>
  </si>
  <si>
    <t xml:space="preserve">  IceCube Neutrino Observatory</t>
  </si>
  <si>
    <t xml:space="preserve">  Scientific Ocean Drilling</t>
  </si>
  <si>
    <t xml:space="preserve">  Terascale Computing Systems</t>
  </si>
  <si>
    <t>Totals may not add due to rounding.</t>
  </si>
  <si>
    <t>OCI</t>
  </si>
  <si>
    <t xml:space="preserve">  ARRV</t>
  </si>
  <si>
    <t xml:space="preserve">  OOI</t>
  </si>
  <si>
    <t xml:space="preserve">  South Pole Station Modernization</t>
  </si>
  <si>
    <t xml:space="preserve">  AdvLIGO</t>
  </si>
  <si>
    <t xml:space="preserve">  Space Rental</t>
  </si>
  <si>
    <t xml:space="preserve">  PC&amp;B</t>
  </si>
  <si>
    <t>(Dollars in Thousands)</t>
  </si>
  <si>
    <t>Discovery</t>
  </si>
  <si>
    <t>Research Infrastructure</t>
  </si>
  <si>
    <t>Learning</t>
  </si>
  <si>
    <t xml:space="preserve">  Distributed AOAM</t>
  </si>
  <si>
    <t>STEWARDSHIP</t>
  </si>
  <si>
    <t xml:space="preserve">  Direct AOAM</t>
  </si>
  <si>
    <t xml:space="preserve">  Direct AOAM Subtotals</t>
  </si>
  <si>
    <t xml:space="preserve">  Indirect AOAM Cost Allocation</t>
  </si>
  <si>
    <t xml:space="preserve">  Direct &amp; Indirect AOAM Subtotals</t>
  </si>
  <si>
    <t xml:space="preserve">  NSB Allocation</t>
  </si>
  <si>
    <t xml:space="preserve">  OIG Allocation</t>
  </si>
  <si>
    <t>Agency Operations and Award Management (AOAM), National Science Board (NSB), and the Office of Inspector General (OIG)</t>
  </si>
  <si>
    <t xml:space="preserve">  including MREFC</t>
  </si>
  <si>
    <t>Table 2:  Allocation by Discovery, Learning, and Research Infrastructure</t>
  </si>
  <si>
    <t>SUBTOTAL</t>
  </si>
  <si>
    <t xml:space="preserve">R&amp;RA &amp; EHR </t>
  </si>
  <si>
    <t>MREFC</t>
  </si>
  <si>
    <t>MREFC Subtotals</t>
  </si>
  <si>
    <t xml:space="preserve">  ATST</t>
  </si>
  <si>
    <t xml:space="preserve">  OPP DOJ Judgment LC-130s</t>
  </si>
  <si>
    <t>FY 2011 FULL BUDGETARY COSTING</t>
  </si>
  <si>
    <t>FY 2011 Congressional Request</t>
  </si>
  <si>
    <t>Total FY 2011 Submission by Activity</t>
  </si>
  <si>
    <t>Total Directorate FY 2011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</si>
</sst>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_);_(* \(#,##0\);_(* &quot;-&quot;??_);_(@_)"/>
    <numFmt numFmtId="165" formatCode="#,##0.00;\-#,##0.00;&quot;-&quot;??"/>
    <numFmt numFmtId="166" formatCode="&quot;$&quot;#,##0.00;\-&quot;$&quot;#,##0.00;&quot;-&quot;??"/>
    <numFmt numFmtId="167" formatCode="#,##0;\-#,##0;&quot;-&quot;??"/>
    <numFmt numFmtId="168" formatCode="&quot;$&quot;#,##0;\-&quot;$&quot;#,##0;&quot;-&quot;??"/>
    <numFmt numFmtId="169" formatCode="&quot;$&quot;#,##0"/>
  </numFmts>
  <fonts count="9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Fill="1" applyBorder="1"/>
    <xf numFmtId="165" fontId="7" fillId="0" borderId="0" xfId="0" applyNumberFormat="1" applyFont="1" applyBorder="1"/>
    <xf numFmtId="166" fontId="7" fillId="0" borderId="0" xfId="0" applyNumberFormat="1" applyFont="1" applyBorder="1"/>
    <xf numFmtId="167" fontId="7" fillId="0" borderId="0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2" fillId="0" borderId="3" xfId="0" applyFont="1" applyBorder="1"/>
    <xf numFmtId="164" fontId="3" fillId="0" borderId="4" xfId="0" applyNumberFormat="1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2" fillId="0" borderId="9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11" xfId="0" applyFont="1" applyBorder="1"/>
    <xf numFmtId="0" fontId="5" fillId="0" borderId="5" xfId="0" applyFont="1" applyBorder="1"/>
    <xf numFmtId="0" fontId="3" fillId="0" borderId="12" xfId="0" applyFont="1" applyBorder="1" applyAlignment="1">
      <alignment horizontal="right"/>
    </xf>
    <xf numFmtId="0" fontId="3" fillId="0" borderId="7" xfId="0" applyFont="1" applyBorder="1"/>
    <xf numFmtId="0" fontId="3" fillId="0" borderId="13" xfId="0" applyFont="1" applyBorder="1"/>
    <xf numFmtId="164" fontId="3" fillId="0" borderId="12" xfId="0" applyNumberFormat="1" applyFont="1" applyBorder="1" applyAlignment="1">
      <alignment horizontal="right"/>
    </xf>
    <xf numFmtId="0" fontId="2" fillId="0" borderId="14" xfId="0" applyFont="1" applyBorder="1"/>
    <xf numFmtId="0" fontId="2" fillId="0" borderId="8" xfId="0" applyFont="1" applyBorder="1"/>
    <xf numFmtId="0" fontId="3" fillId="0" borderId="15" xfId="0" applyFont="1" applyBorder="1"/>
    <xf numFmtId="0" fontId="3" fillId="0" borderId="16" xfId="0" applyFont="1" applyBorder="1" applyAlignment="1">
      <alignment horizontal="right"/>
    </xf>
    <xf numFmtId="0" fontId="3" fillId="0" borderId="17" xfId="0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/>
    <xf numFmtId="0" fontId="3" fillId="0" borderId="20" xfId="0" applyFont="1" applyBorder="1" applyAlignment="1">
      <alignment horizontal="right"/>
    </xf>
    <xf numFmtId="0" fontId="8" fillId="0" borderId="0" xfId="0" applyFont="1"/>
    <xf numFmtId="0" fontId="3" fillId="0" borderId="5" xfId="0" applyFont="1" applyFill="1" applyBorder="1"/>
    <xf numFmtId="0" fontId="2" fillId="0" borderId="16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3" fillId="0" borderId="0" xfId="1" applyNumberFormat="1" applyFont="1" applyBorder="1"/>
    <xf numFmtId="167" fontId="2" fillId="0" borderId="0" xfId="1" applyNumberFormat="1" applyFont="1" applyBorder="1"/>
    <xf numFmtId="168" fontId="2" fillId="0" borderId="0" xfId="1" applyNumberFormat="1" applyFont="1" applyBorder="1"/>
    <xf numFmtId="0" fontId="2" fillId="0" borderId="0" xfId="0" applyFont="1" applyBorder="1"/>
    <xf numFmtId="168" fontId="3" fillId="0" borderId="0" xfId="0" applyNumberFormat="1" applyFont="1" applyBorder="1"/>
    <xf numFmtId="3" fontId="3" fillId="0" borderId="0" xfId="0" applyNumberFormat="1" applyFont="1" applyBorder="1"/>
    <xf numFmtId="168" fontId="2" fillId="0" borderId="0" xfId="0" applyNumberFormat="1" applyFont="1" applyBorder="1"/>
    <xf numFmtId="167" fontId="2" fillId="0" borderId="0" xfId="0" applyNumberFormat="1" applyFont="1" applyBorder="1"/>
    <xf numFmtId="0" fontId="3" fillId="0" borderId="0" xfId="0" applyFont="1" applyFill="1" applyBorder="1"/>
    <xf numFmtId="164" fontId="3" fillId="0" borderId="0" xfId="0" applyNumberFormat="1" applyFont="1" applyBorder="1" applyAlignment="1">
      <alignment horizontal="right"/>
    </xf>
    <xf numFmtId="3" fontId="2" fillId="0" borderId="0" xfId="1" applyNumberFormat="1" applyFont="1" applyBorder="1"/>
    <xf numFmtId="3" fontId="2" fillId="0" borderId="0" xfId="1" applyNumberFormat="1" applyFont="1" applyBorder="1" applyAlignment="1">
      <alignment horizontal="right"/>
    </xf>
    <xf numFmtId="3" fontId="3" fillId="0" borderId="0" xfId="1" applyNumberFormat="1" applyFont="1" applyBorder="1"/>
    <xf numFmtId="164" fontId="3" fillId="0" borderId="0" xfId="1" applyNumberFormat="1" applyFont="1" applyBorder="1"/>
    <xf numFmtId="169" fontId="3" fillId="0" borderId="0" xfId="1" applyNumberFormat="1" applyFont="1" applyBorder="1"/>
    <xf numFmtId="0" fontId="8" fillId="0" borderId="0" xfId="0" applyFont="1" applyBorder="1"/>
    <xf numFmtId="168" fontId="3" fillId="0" borderId="21" xfId="1" applyNumberFormat="1" applyFont="1" applyBorder="1"/>
    <xf numFmtId="168" fontId="3" fillId="0" borderId="22" xfId="1" applyNumberFormat="1" applyFont="1" applyBorder="1"/>
    <xf numFmtId="168" fontId="3" fillId="0" borderId="20" xfId="1" applyNumberFormat="1" applyFont="1" applyBorder="1"/>
    <xf numFmtId="168" fontId="3" fillId="0" borderId="18" xfId="1" applyNumberFormat="1" applyFont="1" applyBorder="1"/>
    <xf numFmtId="167" fontId="2" fillId="0" borderId="1" xfId="1" applyNumberFormat="1" applyFont="1" applyBorder="1"/>
    <xf numFmtId="168" fontId="3" fillId="0" borderId="16" xfId="1" applyNumberFormat="1" applyFont="1" applyBorder="1"/>
    <xf numFmtId="168" fontId="2" fillId="0" borderId="23" xfId="1" applyNumberFormat="1" applyFont="1" applyBorder="1"/>
    <xf numFmtId="168" fontId="3" fillId="0" borderId="24" xfId="1" applyNumberFormat="1" applyFont="1" applyBorder="1"/>
    <xf numFmtId="167" fontId="2" fillId="0" borderId="3" xfId="1" applyNumberFormat="1" applyFont="1" applyBorder="1"/>
    <xf numFmtId="168" fontId="3" fillId="0" borderId="25" xfId="1" applyNumberFormat="1" applyFont="1" applyBorder="1"/>
    <xf numFmtId="167" fontId="2" fillId="0" borderId="26" xfId="1" applyNumberFormat="1" applyFont="1" applyBorder="1"/>
    <xf numFmtId="168" fontId="3" fillId="0" borderId="27" xfId="1" applyNumberFormat="1" applyFont="1" applyBorder="1"/>
    <xf numFmtId="168" fontId="3" fillId="0" borderId="28" xfId="1" applyNumberFormat="1" applyFont="1" applyBorder="1"/>
    <xf numFmtId="168" fontId="3" fillId="0" borderId="29" xfId="1" applyNumberFormat="1" applyFont="1" applyBorder="1"/>
    <xf numFmtId="168" fontId="3" fillId="0" borderId="30" xfId="1" applyNumberFormat="1" applyFont="1" applyBorder="1"/>
    <xf numFmtId="168" fontId="3" fillId="0" borderId="31" xfId="1" applyNumberFormat="1" applyFont="1" applyBorder="1"/>
    <xf numFmtId="168" fontId="3" fillId="0" borderId="32" xfId="0" applyNumberFormat="1" applyFont="1" applyBorder="1"/>
    <xf numFmtId="168" fontId="3" fillId="0" borderId="33" xfId="0" applyNumberFormat="1" applyFont="1" applyBorder="1"/>
    <xf numFmtId="168" fontId="3" fillId="0" borderId="34" xfId="0" applyNumberFormat="1" applyFont="1" applyBorder="1"/>
    <xf numFmtId="168" fontId="3" fillId="0" borderId="35" xfId="0" applyNumberFormat="1" applyFont="1" applyBorder="1"/>
    <xf numFmtId="168" fontId="3" fillId="0" borderId="36" xfId="0" applyNumberFormat="1" applyFont="1" applyBorder="1"/>
    <xf numFmtId="168" fontId="3" fillId="0" borderId="37" xfId="0" applyNumberFormat="1" applyFont="1" applyBorder="1"/>
    <xf numFmtId="168" fontId="3" fillId="0" borderId="38" xfId="0" applyNumberFormat="1" applyFont="1" applyBorder="1"/>
    <xf numFmtId="168" fontId="3" fillId="0" borderId="39" xfId="0" applyNumberFormat="1" applyFont="1" applyBorder="1"/>
    <xf numFmtId="3" fontId="3" fillId="0" borderId="3" xfId="0" applyNumberFormat="1" applyFont="1" applyBorder="1"/>
    <xf numFmtId="168" fontId="3" fillId="0" borderId="40" xfId="0" applyNumberFormat="1" applyFont="1" applyBorder="1"/>
    <xf numFmtId="167" fontId="2" fillId="0" borderId="27" xfId="0" applyNumberFormat="1" applyFont="1" applyBorder="1"/>
    <xf numFmtId="168" fontId="3" fillId="0" borderId="41" xfId="0" applyNumberFormat="1" applyFont="1" applyBorder="1"/>
    <xf numFmtId="168" fontId="3" fillId="0" borderId="27" xfId="0" applyNumberFormat="1" applyFont="1" applyBorder="1"/>
    <xf numFmtId="168" fontId="3" fillId="0" borderId="21" xfId="0" applyNumberFormat="1" applyFont="1" applyBorder="1"/>
    <xf numFmtId="168" fontId="3" fillId="0" borderId="40" xfId="1" applyNumberFormat="1" applyFont="1" applyBorder="1"/>
    <xf numFmtId="167" fontId="2" fillId="0" borderId="27" xfId="1" applyNumberFormat="1" applyFont="1" applyBorder="1"/>
    <xf numFmtId="168" fontId="3" fillId="0" borderId="41" xfId="1" applyNumberFormat="1" applyFont="1" applyBorder="1"/>
    <xf numFmtId="168" fontId="3" fillId="0" borderId="17" xfId="0" applyNumberFormat="1" applyFont="1" applyBorder="1"/>
    <xf numFmtId="168" fontId="3" fillId="0" borderId="25" xfId="0" applyNumberFormat="1" applyFont="1" applyBorder="1"/>
    <xf numFmtId="168" fontId="2" fillId="0" borderId="25" xfId="0" applyNumberFormat="1" applyFont="1" applyBorder="1"/>
    <xf numFmtId="168" fontId="2" fillId="0" borderId="12" xfId="0" applyNumberFormat="1" applyFont="1" applyBorder="1"/>
    <xf numFmtId="168" fontId="3" fillId="0" borderId="42" xfId="0" applyNumberFormat="1" applyFont="1" applyBorder="1"/>
    <xf numFmtId="168" fontId="2" fillId="0" borderId="29" xfId="0" applyNumberFormat="1" applyFont="1" applyBorder="1"/>
    <xf numFmtId="168" fontId="3" fillId="0" borderId="43" xfId="0" applyNumberFormat="1" applyFont="1" applyBorder="1"/>
    <xf numFmtId="168" fontId="3" fillId="0" borderId="29" xfId="0" applyNumberFormat="1" applyFont="1" applyBorder="1"/>
    <xf numFmtId="168" fontId="3" fillId="0" borderId="44" xfId="0" applyNumberFormat="1" applyFont="1" applyBorder="1"/>
    <xf numFmtId="168" fontId="3" fillId="0" borderId="19" xfId="0" applyNumberFormat="1" applyFont="1" applyBorder="1"/>
    <xf numFmtId="168" fontId="3" fillId="0" borderId="23" xfId="0" applyNumberFormat="1" applyFont="1" applyBorder="1"/>
    <xf numFmtId="168" fontId="3" fillId="0" borderId="24" xfId="0" applyNumberFormat="1" applyFont="1" applyBorder="1"/>
    <xf numFmtId="168" fontId="2" fillId="0" borderId="23" xfId="0" applyNumberFormat="1" applyFont="1" applyBorder="1"/>
    <xf numFmtId="168" fontId="2" fillId="0" borderId="24" xfId="0" applyNumberFormat="1" applyFont="1" applyBorder="1"/>
    <xf numFmtId="168" fontId="2" fillId="0" borderId="20" xfId="0" applyNumberFormat="1" applyFont="1" applyBorder="1"/>
    <xf numFmtId="168" fontId="2" fillId="0" borderId="18" xfId="0" applyNumberFormat="1" applyFont="1" applyBorder="1"/>
    <xf numFmtId="168" fontId="3" fillId="0" borderId="45" xfId="0" applyNumberFormat="1" applyFont="1" applyBorder="1"/>
    <xf numFmtId="168" fontId="3" fillId="0" borderId="46" xfId="0" applyNumberFormat="1" applyFont="1" applyBorder="1"/>
    <xf numFmtId="168" fontId="2" fillId="0" borderId="30" xfId="0" applyNumberFormat="1" applyFont="1" applyBorder="1"/>
    <xf numFmtId="168" fontId="2" fillId="0" borderId="31" xfId="0" applyNumberFormat="1" applyFont="1" applyBorder="1"/>
    <xf numFmtId="168" fontId="3" fillId="0" borderId="47" xfId="0" applyNumberFormat="1" applyFont="1" applyBorder="1"/>
    <xf numFmtId="168" fontId="3" fillId="0" borderId="48" xfId="0" applyNumberFormat="1" applyFont="1" applyBorder="1"/>
    <xf numFmtId="168" fontId="3" fillId="0" borderId="30" xfId="0" applyNumberFormat="1" applyFont="1" applyBorder="1"/>
    <xf numFmtId="3" fontId="2" fillId="0" borderId="49" xfId="1" applyNumberFormat="1" applyFont="1" applyBorder="1"/>
    <xf numFmtId="3" fontId="2" fillId="0" borderId="2" xfId="1" applyNumberFormat="1" applyFont="1" applyBorder="1"/>
    <xf numFmtId="3" fontId="2" fillId="0" borderId="40" xfId="1" applyNumberFormat="1" applyFont="1" applyBorder="1"/>
    <xf numFmtId="169" fontId="3" fillId="0" borderId="50" xfId="1" applyNumberFormat="1" applyFont="1" applyBorder="1"/>
    <xf numFmtId="3" fontId="2" fillId="0" borderId="4" xfId="1" applyNumberFormat="1" applyFont="1" applyBorder="1"/>
    <xf numFmtId="3" fontId="2" fillId="0" borderId="51" xfId="1" applyNumberFormat="1" applyFont="1" applyBorder="1"/>
    <xf numFmtId="3" fontId="2" fillId="0" borderId="51" xfId="1" applyNumberFormat="1" applyFont="1" applyBorder="1" applyAlignment="1">
      <alignment horizontal="right"/>
    </xf>
    <xf numFmtId="169" fontId="3" fillId="0" borderId="44" xfId="1" applyNumberFormat="1" applyFont="1" applyBorder="1"/>
    <xf numFmtId="169" fontId="2" fillId="0" borderId="51" xfId="1" applyNumberFormat="1" applyFont="1" applyBorder="1" applyAlignment="1">
      <alignment horizontal="right"/>
    </xf>
    <xf numFmtId="169" fontId="2" fillId="0" borderId="51" xfId="1" applyNumberFormat="1" applyFont="1" applyBorder="1"/>
    <xf numFmtId="169" fontId="3" fillId="0" borderId="52" xfId="1" applyNumberFormat="1" applyFont="1" applyBorder="1"/>
    <xf numFmtId="169" fontId="3" fillId="0" borderId="12" xfId="1" applyNumberFormat="1" applyFont="1" applyBorder="1"/>
    <xf numFmtId="169" fontId="3" fillId="0" borderId="42" xfId="1" applyNumberFormat="1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5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="75" zoomScaleNormal="75" workbookViewId="0">
      <selection activeCell="A50" sqref="A50"/>
    </sheetView>
  </sheetViews>
  <sheetFormatPr defaultRowHeight="12.75"/>
  <cols>
    <col min="1" max="1" width="36.85546875" customWidth="1"/>
    <col min="2" max="2" width="13.28515625" bestFit="1" customWidth="1"/>
    <col min="3" max="3" width="11" customWidth="1"/>
    <col min="4" max="4" width="10.140625" customWidth="1"/>
    <col min="5" max="5" width="11.42578125" customWidth="1"/>
    <col min="6" max="6" width="11.28515625" customWidth="1"/>
    <col min="7" max="8" width="13.28515625" bestFit="1" customWidth="1"/>
    <col min="9" max="9" width="12" bestFit="1" customWidth="1"/>
    <col min="10" max="10" width="13.28515625" bestFit="1" customWidth="1"/>
    <col min="11" max="11" width="13.28515625" customWidth="1"/>
    <col min="12" max="12" width="15.140625" bestFit="1" customWidth="1"/>
    <col min="13" max="13" width="13.28515625" bestFit="1" customWidth="1"/>
    <col min="14" max="14" width="15.140625" bestFit="1" customWidth="1"/>
    <col min="15" max="15" width="7.28515625" customWidth="1"/>
  </cols>
  <sheetData>
    <row r="1" spans="1:15" ht="17.45" customHeight="1">
      <c r="A1" s="124" t="s">
        <v>53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</row>
    <row r="2" spans="1:15" ht="15" customHeight="1">
      <c r="A2" s="125" t="s">
        <v>16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"/>
    </row>
    <row r="3" spans="1:15" ht="15" customHeight="1">
      <c r="A3" s="125" t="s">
        <v>44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"/>
    </row>
    <row r="4" spans="1:15" ht="15.75" customHeight="1" thickBot="1">
      <c r="A4" s="127" t="s">
        <v>32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"/>
    </row>
    <row r="5" spans="1:15" ht="15">
      <c r="A5" s="20"/>
      <c r="B5" s="7"/>
      <c r="C5" s="7"/>
      <c r="D5" s="7"/>
      <c r="E5" s="7"/>
      <c r="F5" s="7"/>
      <c r="G5" s="7"/>
      <c r="H5" s="7"/>
      <c r="I5" s="7"/>
      <c r="J5" s="7"/>
      <c r="K5" s="7"/>
      <c r="L5" s="28"/>
      <c r="M5" s="31"/>
      <c r="N5" s="29"/>
    </row>
    <row r="6" spans="1:15" ht="14.25">
      <c r="A6" s="22" t="s">
        <v>54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25</v>
      </c>
      <c r="I6" s="8" t="s">
        <v>18</v>
      </c>
      <c r="J6" s="8" t="s">
        <v>6</v>
      </c>
      <c r="K6" s="8" t="s">
        <v>14</v>
      </c>
      <c r="L6" s="21" t="s">
        <v>47</v>
      </c>
      <c r="M6" s="32" t="s">
        <v>8</v>
      </c>
      <c r="N6" s="30" t="s">
        <v>9</v>
      </c>
    </row>
    <row r="7" spans="1:15" ht="24" customHeight="1" thickBot="1">
      <c r="A7" s="19" t="s">
        <v>48</v>
      </c>
      <c r="B7" s="55">
        <v>767810</v>
      </c>
      <c r="C7" s="55">
        <v>684510</v>
      </c>
      <c r="D7" s="55">
        <v>825670</v>
      </c>
      <c r="E7" s="55">
        <v>955290</v>
      </c>
      <c r="F7" s="55">
        <v>1409910</v>
      </c>
      <c r="G7" s="55">
        <v>268790</v>
      </c>
      <c r="H7" s="55">
        <v>228070</v>
      </c>
      <c r="I7" s="55">
        <v>53260</v>
      </c>
      <c r="J7" s="55">
        <f>SUM(527990+1600)</f>
        <v>529590</v>
      </c>
      <c r="K7" s="55">
        <v>295930</v>
      </c>
      <c r="L7" s="56">
        <f>SUM(B7:K7)</f>
        <v>6018830</v>
      </c>
      <c r="M7" s="57">
        <v>892000</v>
      </c>
      <c r="N7" s="58">
        <f>SUM(L7:M7)</f>
        <v>6910830</v>
      </c>
    </row>
    <row r="8" spans="1:15" ht="15">
      <c r="A8" s="11" t="s">
        <v>49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60"/>
      <c r="M8" s="61"/>
      <c r="N8" s="62"/>
    </row>
    <row r="9" spans="1:15" ht="15">
      <c r="A9" s="13" t="s">
        <v>29</v>
      </c>
      <c r="B9" s="63"/>
      <c r="C9" s="63"/>
      <c r="D9" s="63"/>
      <c r="E9" s="63"/>
      <c r="F9" s="63">
        <v>23580</v>
      </c>
      <c r="G9" s="63"/>
      <c r="H9" s="63"/>
      <c r="I9" s="63"/>
      <c r="J9" s="63"/>
      <c r="K9" s="63"/>
      <c r="L9" s="64">
        <f>SUM(B9:K9)</f>
        <v>23580</v>
      </c>
      <c r="M9" s="61"/>
      <c r="N9" s="62">
        <f>SUM(L9:M9)</f>
        <v>23580</v>
      </c>
    </row>
    <row r="10" spans="1:15" ht="15">
      <c r="A10" s="13" t="s">
        <v>19</v>
      </c>
      <c r="B10" s="63"/>
      <c r="C10" s="63"/>
      <c r="D10" s="63"/>
      <c r="E10" s="63"/>
      <c r="F10" s="63">
        <v>13910</v>
      </c>
      <c r="G10" s="63"/>
      <c r="H10" s="63"/>
      <c r="I10" s="63"/>
      <c r="J10" s="63"/>
      <c r="K10" s="63"/>
      <c r="L10" s="64">
        <f t="shared" ref="L10:L23" si="0">SUM(B10:K10)</f>
        <v>13910</v>
      </c>
      <c r="M10" s="61"/>
      <c r="N10" s="62">
        <f t="shared" ref="N10:N22" si="1">SUM(L10:M10)</f>
        <v>13910</v>
      </c>
    </row>
    <row r="11" spans="1:15" ht="15">
      <c r="A11" s="13" t="s">
        <v>26</v>
      </c>
      <c r="B11" s="63"/>
      <c r="C11" s="63"/>
      <c r="D11" s="63"/>
      <c r="E11" s="63"/>
      <c r="F11" s="63"/>
      <c r="G11" s="63"/>
      <c r="H11" s="65"/>
      <c r="I11" s="65"/>
      <c r="J11" s="65"/>
      <c r="K11" s="65"/>
      <c r="L11" s="64">
        <f t="shared" si="0"/>
        <v>0</v>
      </c>
      <c r="M11" s="61"/>
      <c r="N11" s="62">
        <f t="shared" si="1"/>
        <v>0</v>
      </c>
    </row>
    <row r="12" spans="1:15" ht="15">
      <c r="A12" s="13" t="s">
        <v>51</v>
      </c>
      <c r="B12" s="63"/>
      <c r="C12" s="63"/>
      <c r="D12" s="63"/>
      <c r="E12" s="63"/>
      <c r="F12" s="63">
        <v>17000</v>
      </c>
      <c r="G12" s="63"/>
      <c r="H12" s="65"/>
      <c r="I12" s="65"/>
      <c r="J12" s="65"/>
      <c r="K12" s="65"/>
      <c r="L12" s="64">
        <f t="shared" si="0"/>
        <v>17000</v>
      </c>
      <c r="M12" s="61"/>
      <c r="N12" s="62">
        <f t="shared" si="1"/>
        <v>17000</v>
      </c>
    </row>
    <row r="13" spans="1:15" ht="15">
      <c r="A13" s="13" t="s">
        <v>20</v>
      </c>
      <c r="B13" s="63"/>
      <c r="C13" s="63"/>
      <c r="D13" s="63"/>
      <c r="E13" s="63"/>
      <c r="F13" s="63"/>
      <c r="G13" s="63"/>
      <c r="H13" s="65"/>
      <c r="I13" s="65"/>
      <c r="J13" s="65"/>
      <c r="K13" s="65"/>
      <c r="L13" s="64">
        <f t="shared" si="0"/>
        <v>0</v>
      </c>
      <c r="M13" s="61"/>
      <c r="N13" s="62">
        <f t="shared" si="1"/>
        <v>0</v>
      </c>
    </row>
    <row r="14" spans="1:15" ht="15">
      <c r="A14" s="13" t="s">
        <v>11</v>
      </c>
      <c r="B14" s="63"/>
      <c r="C14" s="63"/>
      <c r="D14" s="63"/>
      <c r="E14" s="63"/>
      <c r="F14" s="63"/>
      <c r="G14" s="63"/>
      <c r="H14" s="65"/>
      <c r="I14" s="65"/>
      <c r="J14" s="65"/>
      <c r="K14" s="65"/>
      <c r="L14" s="64">
        <f t="shared" si="0"/>
        <v>0</v>
      </c>
      <c r="M14" s="61"/>
      <c r="N14" s="62">
        <f t="shared" si="1"/>
        <v>0</v>
      </c>
    </row>
    <row r="15" spans="1:15" ht="15">
      <c r="A15" s="13" t="s">
        <v>21</v>
      </c>
      <c r="B15" s="63"/>
      <c r="C15" s="63"/>
      <c r="D15" s="63"/>
      <c r="E15" s="63"/>
      <c r="F15" s="63"/>
      <c r="G15" s="63"/>
      <c r="H15" s="65"/>
      <c r="I15" s="65"/>
      <c r="J15" s="63"/>
      <c r="K15" s="65"/>
      <c r="L15" s="64">
        <f t="shared" si="0"/>
        <v>0</v>
      </c>
      <c r="M15" s="61"/>
      <c r="N15" s="62">
        <f t="shared" si="1"/>
        <v>0</v>
      </c>
    </row>
    <row r="16" spans="1:15" ht="15">
      <c r="A16" s="13" t="s">
        <v>10</v>
      </c>
      <c r="B16" s="63"/>
      <c r="C16" s="63"/>
      <c r="D16" s="63"/>
      <c r="E16" s="63"/>
      <c r="F16" s="63"/>
      <c r="G16" s="63"/>
      <c r="H16" s="65"/>
      <c r="I16" s="65"/>
      <c r="J16" s="65"/>
      <c r="K16" s="65"/>
      <c r="L16" s="64">
        <f t="shared" si="0"/>
        <v>0</v>
      </c>
      <c r="M16" s="61"/>
      <c r="N16" s="62">
        <f t="shared" si="1"/>
        <v>0</v>
      </c>
    </row>
    <row r="17" spans="1:14" ht="15">
      <c r="A17" s="13" t="s">
        <v>12</v>
      </c>
      <c r="B17" s="63">
        <v>20000</v>
      </c>
      <c r="C17" s="63"/>
      <c r="D17" s="63"/>
      <c r="E17" s="63"/>
      <c r="F17" s="63"/>
      <c r="G17" s="63"/>
      <c r="H17" s="65"/>
      <c r="I17" s="65"/>
      <c r="J17" s="65"/>
      <c r="K17" s="65"/>
      <c r="L17" s="64">
        <f t="shared" si="0"/>
        <v>20000</v>
      </c>
      <c r="M17" s="61"/>
      <c r="N17" s="62">
        <f t="shared" si="1"/>
        <v>20000</v>
      </c>
    </row>
    <row r="18" spans="1:14" ht="15">
      <c r="A18" s="13" t="s">
        <v>52</v>
      </c>
      <c r="B18" s="63"/>
      <c r="C18" s="63"/>
      <c r="D18" s="63"/>
      <c r="E18" s="63"/>
      <c r="F18" s="63"/>
      <c r="G18" s="63"/>
      <c r="H18" s="65"/>
      <c r="I18" s="65"/>
      <c r="J18" s="65"/>
      <c r="K18" s="65"/>
      <c r="L18" s="64">
        <f t="shared" si="0"/>
        <v>0</v>
      </c>
      <c r="M18" s="61"/>
      <c r="N18" s="62">
        <f t="shared" si="1"/>
        <v>0</v>
      </c>
    </row>
    <row r="19" spans="1:14" ht="15">
      <c r="A19" s="13" t="s">
        <v>27</v>
      </c>
      <c r="B19" s="63"/>
      <c r="C19" s="63"/>
      <c r="D19" s="63"/>
      <c r="E19" s="63">
        <v>90700</v>
      </c>
      <c r="F19" s="63"/>
      <c r="G19" s="63"/>
      <c r="H19" s="65"/>
      <c r="I19" s="65"/>
      <c r="J19" s="65"/>
      <c r="K19" s="65"/>
      <c r="L19" s="64">
        <f t="shared" si="0"/>
        <v>90700</v>
      </c>
      <c r="M19" s="61"/>
      <c r="N19" s="62">
        <f>SUM(L19:M19)</f>
        <v>90700</v>
      </c>
    </row>
    <row r="20" spans="1:14" ht="15">
      <c r="A20" s="13" t="s">
        <v>17</v>
      </c>
      <c r="B20" s="63"/>
      <c r="C20" s="63"/>
      <c r="D20" s="63"/>
      <c r="E20" s="63"/>
      <c r="F20" s="63"/>
      <c r="G20" s="63"/>
      <c r="H20" s="65"/>
      <c r="I20" s="65"/>
      <c r="J20" s="65"/>
      <c r="K20" s="65"/>
      <c r="L20" s="64">
        <f t="shared" si="0"/>
        <v>0</v>
      </c>
      <c r="M20" s="61"/>
      <c r="N20" s="62">
        <f t="shared" si="1"/>
        <v>0</v>
      </c>
    </row>
    <row r="21" spans="1:14" ht="15">
      <c r="A21" s="13" t="s">
        <v>22</v>
      </c>
      <c r="B21" s="63"/>
      <c r="C21" s="63"/>
      <c r="D21" s="63"/>
      <c r="E21" s="63"/>
      <c r="F21" s="63"/>
      <c r="G21" s="63"/>
      <c r="H21" s="65"/>
      <c r="I21" s="65"/>
      <c r="J21" s="65"/>
      <c r="K21" s="65"/>
      <c r="L21" s="64">
        <f t="shared" si="0"/>
        <v>0</v>
      </c>
      <c r="M21" s="61"/>
      <c r="N21" s="62">
        <f t="shared" si="1"/>
        <v>0</v>
      </c>
    </row>
    <row r="22" spans="1:14" ht="15">
      <c r="A22" s="13" t="s">
        <v>28</v>
      </c>
      <c r="B22" s="63"/>
      <c r="C22" s="63"/>
      <c r="D22" s="63"/>
      <c r="E22" s="63"/>
      <c r="F22" s="63"/>
      <c r="G22" s="63"/>
      <c r="H22" s="65"/>
      <c r="I22" s="65"/>
      <c r="J22" s="65"/>
      <c r="K22" s="65"/>
      <c r="L22" s="64">
        <f t="shared" si="0"/>
        <v>0</v>
      </c>
      <c r="M22" s="61"/>
      <c r="N22" s="62">
        <f t="shared" si="1"/>
        <v>0</v>
      </c>
    </row>
    <row r="23" spans="1:14" ht="15">
      <c r="A23" s="14" t="s">
        <v>23</v>
      </c>
      <c r="B23" s="63"/>
      <c r="C23" s="63"/>
      <c r="D23" s="63"/>
      <c r="E23" s="63"/>
      <c r="F23" s="63"/>
      <c r="G23" s="63"/>
      <c r="H23" s="65"/>
      <c r="I23" s="65"/>
      <c r="J23" s="65"/>
      <c r="K23" s="65"/>
      <c r="L23" s="64">
        <f t="shared" si="0"/>
        <v>0</v>
      </c>
      <c r="M23" s="61"/>
      <c r="N23" s="58">
        <f>SUM(L23:M23)</f>
        <v>0</v>
      </c>
    </row>
    <row r="24" spans="1:14" ht="15" thickBot="1">
      <c r="A24" s="18" t="s">
        <v>50</v>
      </c>
      <c r="B24" s="66">
        <f t="shared" ref="B24:K24" si="2">SUM(B9:B23)</f>
        <v>20000</v>
      </c>
      <c r="C24" s="66">
        <f t="shared" si="2"/>
        <v>0</v>
      </c>
      <c r="D24" s="66">
        <f t="shared" si="2"/>
        <v>0</v>
      </c>
      <c r="E24" s="66">
        <f t="shared" si="2"/>
        <v>90700</v>
      </c>
      <c r="F24" s="66">
        <f t="shared" si="2"/>
        <v>54490</v>
      </c>
      <c r="G24" s="66">
        <f t="shared" si="2"/>
        <v>0</v>
      </c>
      <c r="H24" s="66">
        <f t="shared" si="2"/>
        <v>0</v>
      </c>
      <c r="I24" s="66">
        <f t="shared" si="2"/>
        <v>0</v>
      </c>
      <c r="J24" s="67">
        <f t="shared" si="2"/>
        <v>0</v>
      </c>
      <c r="K24" s="66">
        <f t="shared" si="2"/>
        <v>0</v>
      </c>
      <c r="L24" s="68">
        <f>SUM(B24:K24)</f>
        <v>165190</v>
      </c>
      <c r="M24" s="69">
        <f>SUM(M9:M23)</f>
        <v>0</v>
      </c>
      <c r="N24" s="70">
        <f>SUM(N9:N23)</f>
        <v>165190</v>
      </c>
    </row>
    <row r="25" spans="1:14" ht="15" thickTop="1">
      <c r="A25" s="23" t="s">
        <v>55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73"/>
      <c r="N25" s="74"/>
    </row>
    <row r="26" spans="1:14" ht="15" thickBot="1">
      <c r="A26" s="19" t="s">
        <v>45</v>
      </c>
      <c r="B26" s="75">
        <f t="shared" ref="B26:L26" si="3">SUM(B7+B24)</f>
        <v>787810</v>
      </c>
      <c r="C26" s="75">
        <f t="shared" si="3"/>
        <v>684510</v>
      </c>
      <c r="D26" s="75">
        <f t="shared" si="3"/>
        <v>825670</v>
      </c>
      <c r="E26" s="75">
        <f t="shared" si="3"/>
        <v>1045990</v>
      </c>
      <c r="F26" s="75">
        <f t="shared" si="3"/>
        <v>1464400</v>
      </c>
      <c r="G26" s="75">
        <f t="shared" si="3"/>
        <v>268790</v>
      </c>
      <c r="H26" s="75">
        <f t="shared" si="3"/>
        <v>228070</v>
      </c>
      <c r="I26" s="75">
        <f t="shared" si="3"/>
        <v>53260</v>
      </c>
      <c r="J26" s="75">
        <f t="shared" si="3"/>
        <v>529590</v>
      </c>
      <c r="K26" s="75">
        <f t="shared" si="3"/>
        <v>295930</v>
      </c>
      <c r="L26" s="76">
        <f t="shared" si="3"/>
        <v>6184020</v>
      </c>
      <c r="M26" s="77">
        <f>SUM(M7:M24)</f>
        <v>892000</v>
      </c>
      <c r="N26" s="76">
        <f>SUM(N7+N24)</f>
        <v>7076020</v>
      </c>
    </row>
    <row r="27" spans="1:14" ht="14.25">
      <c r="A27" s="11" t="s">
        <v>37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88"/>
      <c r="M27" s="97"/>
      <c r="N27" s="88"/>
    </row>
    <row r="28" spans="1:14" ht="14.25">
      <c r="A28" s="12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89"/>
      <c r="M28" s="98"/>
      <c r="N28" s="99"/>
    </row>
    <row r="29" spans="1:14" ht="15">
      <c r="A29" s="13" t="s">
        <v>30</v>
      </c>
      <c r="B29" s="63">
        <v>4953</v>
      </c>
      <c r="C29" s="63">
        <v>2644</v>
      </c>
      <c r="D29" s="63">
        <v>5205</v>
      </c>
      <c r="E29" s="63">
        <v>4281</v>
      </c>
      <c r="F29" s="63">
        <v>5330</v>
      </c>
      <c r="G29" s="63">
        <v>4491</v>
      </c>
      <c r="H29" s="63">
        <v>420</v>
      </c>
      <c r="I29" s="63">
        <v>1637</v>
      </c>
      <c r="J29" s="63">
        <v>1805</v>
      </c>
      <c r="K29" s="63"/>
      <c r="L29" s="90">
        <f>SUM(B29:K29)</f>
        <v>30766</v>
      </c>
      <c r="M29" s="100">
        <v>5624</v>
      </c>
      <c r="N29" s="101">
        <f>SUM(L29:M29)</f>
        <v>36390</v>
      </c>
    </row>
    <row r="30" spans="1:14" ht="15">
      <c r="A30" s="13" t="s">
        <v>31</v>
      </c>
      <c r="B30" s="63">
        <v>29655</v>
      </c>
      <c r="C30" s="63">
        <v>15833</v>
      </c>
      <c r="D30" s="63">
        <v>31163</v>
      </c>
      <c r="E30" s="63">
        <v>25634</v>
      </c>
      <c r="F30" s="63">
        <v>31917</v>
      </c>
      <c r="G30" s="63">
        <v>26891</v>
      </c>
      <c r="H30" s="63">
        <v>2513</v>
      </c>
      <c r="I30" s="63">
        <v>9801</v>
      </c>
      <c r="J30" s="63">
        <v>10807</v>
      </c>
      <c r="K30" s="63"/>
      <c r="L30" s="90">
        <f>SUM(B30:K30)</f>
        <v>184214</v>
      </c>
      <c r="M30" s="100">
        <v>33676</v>
      </c>
      <c r="N30" s="101">
        <f>SUM(L30:M30)</f>
        <v>217890</v>
      </c>
    </row>
    <row r="31" spans="1:14" ht="15">
      <c r="A31" s="14" t="s">
        <v>36</v>
      </c>
      <c r="B31" s="63">
        <v>1858</v>
      </c>
      <c r="C31" s="63">
        <v>992</v>
      </c>
      <c r="D31" s="63">
        <v>1952</v>
      </c>
      <c r="E31" s="63">
        <v>1606</v>
      </c>
      <c r="F31" s="63">
        <v>1999</v>
      </c>
      <c r="G31" s="63">
        <v>1685</v>
      </c>
      <c r="H31" s="63">
        <v>157</v>
      </c>
      <c r="I31" s="63">
        <v>614</v>
      </c>
      <c r="J31" s="63">
        <v>677</v>
      </c>
      <c r="K31" s="63"/>
      <c r="L31" s="91">
        <f>SUM(B31:K31)</f>
        <v>11540</v>
      </c>
      <c r="M31" s="102">
        <v>2110</v>
      </c>
      <c r="N31" s="103">
        <f>SUM(L31:M31)</f>
        <v>13650</v>
      </c>
    </row>
    <row r="32" spans="1:14" ht="14.25">
      <c r="A32" s="15" t="s">
        <v>39</v>
      </c>
      <c r="B32" s="80">
        <f>SUM(B29:B31)</f>
        <v>36466</v>
      </c>
      <c r="C32" s="80">
        <f t="shared" ref="C32:N32" si="4">SUM(C29:C31)</f>
        <v>19469</v>
      </c>
      <c r="D32" s="80">
        <f t="shared" si="4"/>
        <v>38320</v>
      </c>
      <c r="E32" s="80">
        <f t="shared" si="4"/>
        <v>31521</v>
      </c>
      <c r="F32" s="80">
        <f t="shared" si="4"/>
        <v>39246</v>
      </c>
      <c r="G32" s="80">
        <f t="shared" si="4"/>
        <v>33067</v>
      </c>
      <c r="H32" s="80">
        <f t="shared" si="4"/>
        <v>3090</v>
      </c>
      <c r="I32" s="80">
        <f t="shared" si="4"/>
        <v>12052</v>
      </c>
      <c r="J32" s="80">
        <f t="shared" si="4"/>
        <v>13289</v>
      </c>
      <c r="K32" s="85"/>
      <c r="L32" s="92">
        <f t="shared" si="4"/>
        <v>226520</v>
      </c>
      <c r="M32" s="104">
        <f t="shared" si="4"/>
        <v>41410</v>
      </c>
      <c r="N32" s="105">
        <f t="shared" si="4"/>
        <v>267930</v>
      </c>
    </row>
    <row r="33" spans="1:15" ht="15.75" thickBot="1">
      <c r="A33" s="16" t="s">
        <v>40</v>
      </c>
      <c r="B33" s="81">
        <v>8338</v>
      </c>
      <c r="C33" s="81">
        <v>4451</v>
      </c>
      <c r="D33" s="81">
        <v>8762</v>
      </c>
      <c r="E33" s="81">
        <v>7207</v>
      </c>
      <c r="F33" s="81">
        <v>8973</v>
      </c>
      <c r="G33" s="81">
        <v>7560</v>
      </c>
      <c r="H33" s="81">
        <v>707</v>
      </c>
      <c r="I33" s="81">
        <v>2756</v>
      </c>
      <c r="J33" s="81">
        <v>3038</v>
      </c>
      <c r="K33" s="86"/>
      <c r="L33" s="93">
        <f>SUM(B33:K33)</f>
        <v>51792</v>
      </c>
      <c r="M33" s="106">
        <v>9468</v>
      </c>
      <c r="N33" s="107">
        <f>SUM(L33:M33)</f>
        <v>61260</v>
      </c>
    </row>
    <row r="34" spans="1:15" ht="15.75" thickTop="1" thickBot="1">
      <c r="A34" s="17" t="s">
        <v>41</v>
      </c>
      <c r="B34" s="82">
        <f>SUM(B32:B33)</f>
        <v>44804</v>
      </c>
      <c r="C34" s="82">
        <f t="shared" ref="C34:M34" si="5">SUM(C32:C33)</f>
        <v>23920</v>
      </c>
      <c r="D34" s="82">
        <f t="shared" si="5"/>
        <v>47082</v>
      </c>
      <c r="E34" s="82">
        <f t="shared" si="5"/>
        <v>38728</v>
      </c>
      <c r="F34" s="82">
        <f t="shared" si="5"/>
        <v>48219</v>
      </c>
      <c r="G34" s="82">
        <f t="shared" si="5"/>
        <v>40627</v>
      </c>
      <c r="H34" s="82">
        <f t="shared" si="5"/>
        <v>3797</v>
      </c>
      <c r="I34" s="82">
        <f t="shared" si="5"/>
        <v>14808</v>
      </c>
      <c r="J34" s="82">
        <f t="shared" si="5"/>
        <v>16327</v>
      </c>
      <c r="K34" s="87"/>
      <c r="L34" s="94">
        <f t="shared" si="5"/>
        <v>278312</v>
      </c>
      <c r="M34" s="108">
        <f t="shared" si="5"/>
        <v>50878</v>
      </c>
      <c r="N34" s="109">
        <f>SUM(N32:N33)</f>
        <v>329190</v>
      </c>
    </row>
    <row r="35" spans="1:15" ht="15.75" thickTop="1" thickBot="1">
      <c r="A35" s="17" t="s">
        <v>42</v>
      </c>
      <c r="B35" s="82">
        <v>659</v>
      </c>
      <c r="C35" s="82">
        <v>352</v>
      </c>
      <c r="D35" s="82">
        <v>692</v>
      </c>
      <c r="E35" s="82">
        <v>569</v>
      </c>
      <c r="F35" s="82">
        <f>SUM(709-1)</f>
        <v>708</v>
      </c>
      <c r="G35" s="82">
        <v>597</v>
      </c>
      <c r="H35" s="82">
        <v>56</v>
      </c>
      <c r="I35" s="82">
        <v>218</v>
      </c>
      <c r="J35" s="82">
        <v>240</v>
      </c>
      <c r="K35" s="87"/>
      <c r="L35" s="95">
        <f>SUM(B35:K35)</f>
        <v>4091</v>
      </c>
      <c r="M35" s="108">
        <v>748</v>
      </c>
      <c r="N35" s="109">
        <f>SUM(L35:M35)+1</f>
        <v>4840</v>
      </c>
    </row>
    <row r="36" spans="1:15" ht="15.75" thickTop="1" thickBot="1">
      <c r="A36" s="18" t="s">
        <v>43</v>
      </c>
      <c r="B36" s="83">
        <v>1953</v>
      </c>
      <c r="C36" s="83">
        <v>1043</v>
      </c>
      <c r="D36" s="83">
        <v>2052</v>
      </c>
      <c r="E36" s="83">
        <v>1688</v>
      </c>
      <c r="F36" s="83">
        <v>2102</v>
      </c>
      <c r="G36" s="83">
        <v>1771</v>
      </c>
      <c r="H36" s="83">
        <v>166</v>
      </c>
      <c r="I36" s="83">
        <v>645</v>
      </c>
      <c r="J36" s="83">
        <v>712</v>
      </c>
      <c r="K36" s="66"/>
      <c r="L36" s="95">
        <f>SUM(B36:K36)</f>
        <v>12132</v>
      </c>
      <c r="M36" s="110">
        <v>2218</v>
      </c>
      <c r="N36" s="109">
        <f>SUM(L36:M36)</f>
        <v>14350</v>
      </c>
    </row>
    <row r="37" spans="1:15" ht="15.75" thickTop="1" thickBot="1">
      <c r="A37" s="19" t="s">
        <v>13</v>
      </c>
      <c r="B37" s="84">
        <f>SUM(B26+B34+B35+B36)</f>
        <v>835226</v>
      </c>
      <c r="C37" s="84">
        <f t="shared" ref="C37:M37" si="6">SUM(C26+C34+C35+C36)</f>
        <v>709825</v>
      </c>
      <c r="D37" s="84">
        <f t="shared" si="6"/>
        <v>875496</v>
      </c>
      <c r="E37" s="84">
        <f t="shared" si="6"/>
        <v>1086975</v>
      </c>
      <c r="F37" s="84">
        <f t="shared" si="6"/>
        <v>1515429</v>
      </c>
      <c r="G37" s="84">
        <f t="shared" si="6"/>
        <v>311785</v>
      </c>
      <c r="H37" s="84">
        <f t="shared" si="6"/>
        <v>232089</v>
      </c>
      <c r="I37" s="84">
        <f t="shared" si="6"/>
        <v>68931</v>
      </c>
      <c r="J37" s="84">
        <f t="shared" si="6"/>
        <v>546869</v>
      </c>
      <c r="K37" s="84">
        <f t="shared" si="6"/>
        <v>295930</v>
      </c>
      <c r="L37" s="96">
        <f>SUM(B37:K37)</f>
        <v>6478555</v>
      </c>
      <c r="M37" s="77">
        <f t="shared" si="6"/>
        <v>945844</v>
      </c>
      <c r="N37" s="76">
        <f>SUM(N26+N34+N35+N36)</f>
        <v>7424400</v>
      </c>
    </row>
    <row r="38" spans="1:15" ht="36.950000000000003" customHeight="1">
      <c r="A38" s="124" t="s">
        <v>53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</row>
    <row r="39" spans="1:15" ht="14.25">
      <c r="A39" s="125" t="s">
        <v>46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</row>
    <row r="40" spans="1:15" ht="15" thickBot="1">
      <c r="A40" s="126" t="s">
        <v>32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"/>
    </row>
    <row r="41" spans="1:15" ht="15">
      <c r="A41" s="34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35"/>
    </row>
    <row r="42" spans="1:15" ht="15" thickBot="1">
      <c r="A42" s="17" t="s">
        <v>56</v>
      </c>
      <c r="B42" s="10" t="s">
        <v>0</v>
      </c>
      <c r="C42" s="10" t="s">
        <v>1</v>
      </c>
      <c r="D42" s="10" t="s">
        <v>2</v>
      </c>
      <c r="E42" s="10" t="s">
        <v>3</v>
      </c>
      <c r="F42" s="10" t="s">
        <v>4</v>
      </c>
      <c r="G42" s="10" t="s">
        <v>5</v>
      </c>
      <c r="H42" s="10" t="s">
        <v>25</v>
      </c>
      <c r="I42" s="10" t="s">
        <v>18</v>
      </c>
      <c r="J42" s="10" t="s">
        <v>6</v>
      </c>
      <c r="K42" s="10" t="s">
        <v>14</v>
      </c>
      <c r="L42" s="10" t="s">
        <v>7</v>
      </c>
      <c r="M42" s="10" t="s">
        <v>8</v>
      </c>
      <c r="N42" s="24" t="s">
        <v>9</v>
      </c>
    </row>
    <row r="43" spans="1:15" ht="15.75" thickTop="1">
      <c r="A43" s="25" t="s">
        <v>33</v>
      </c>
      <c r="B43" s="111">
        <v>623936</v>
      </c>
      <c r="C43" s="111">
        <v>636291</v>
      </c>
      <c r="D43" s="111">
        <v>759595</v>
      </c>
      <c r="E43" s="111">
        <v>534073</v>
      </c>
      <c r="F43" s="111">
        <f>SUM(1023766-1)</f>
        <v>1023765</v>
      </c>
      <c r="G43" s="111">
        <v>238257</v>
      </c>
      <c r="H43" s="111">
        <v>76104</v>
      </c>
      <c r="I43" s="111">
        <v>51692</v>
      </c>
      <c r="J43" s="116">
        <v>131115</v>
      </c>
      <c r="K43" s="117">
        <v>180569</v>
      </c>
      <c r="L43" s="119">
        <f>SUM(B43:K43)</f>
        <v>4255397</v>
      </c>
      <c r="M43" s="120">
        <v>206732</v>
      </c>
      <c r="N43" s="121">
        <f>SUM(L43:M43)+1</f>
        <v>4462130</v>
      </c>
    </row>
    <row r="44" spans="1:15" ht="15">
      <c r="A44" s="14" t="s">
        <v>35</v>
      </c>
      <c r="B44" s="112">
        <v>56634</v>
      </c>
      <c r="C44" s="115">
        <v>41130</v>
      </c>
      <c r="D44" s="115">
        <v>79906</v>
      </c>
      <c r="E44" s="115">
        <v>47236</v>
      </c>
      <c r="F44" s="115">
        <v>67213</v>
      </c>
      <c r="G44" s="115">
        <v>18575</v>
      </c>
      <c r="H44" s="115">
        <v>11667</v>
      </c>
      <c r="I44" s="115">
        <v>17106</v>
      </c>
      <c r="J44" s="112">
        <v>7299</v>
      </c>
      <c r="K44" s="112">
        <v>21923</v>
      </c>
      <c r="L44" s="112">
        <f>SUM(B44:K44)</f>
        <v>368689</v>
      </c>
      <c r="M44" s="112">
        <v>722147</v>
      </c>
      <c r="N44" s="122">
        <f>SUM(L44:M44)</f>
        <v>1090836</v>
      </c>
    </row>
    <row r="45" spans="1:15" ht="15.75" thickBot="1">
      <c r="A45" s="26" t="s">
        <v>34</v>
      </c>
      <c r="B45" s="113">
        <v>154656</v>
      </c>
      <c r="C45" s="113">
        <v>32404</v>
      </c>
      <c r="D45" s="113">
        <v>35995</v>
      </c>
      <c r="E45" s="113">
        <v>505666</v>
      </c>
      <c r="F45" s="113">
        <v>424451</v>
      </c>
      <c r="G45" s="113">
        <v>54953</v>
      </c>
      <c r="H45" s="113">
        <v>144318</v>
      </c>
      <c r="I45" s="113">
        <v>133</v>
      </c>
      <c r="J45" s="113">
        <v>408455</v>
      </c>
      <c r="K45" s="113">
        <v>93438</v>
      </c>
      <c r="L45" s="113">
        <f>SUM(B45:K45)</f>
        <v>1854469</v>
      </c>
      <c r="M45" s="113">
        <v>16965</v>
      </c>
      <c r="N45" s="123">
        <f>SUM(L45:M45)</f>
        <v>1871434</v>
      </c>
    </row>
    <row r="46" spans="1:15" ht="15.75" thickTop="1" thickBot="1">
      <c r="A46" s="27" t="s">
        <v>15</v>
      </c>
      <c r="B46" s="114">
        <f t="shared" ref="B46:K46" si="7">SUM(B43:B45)</f>
        <v>835226</v>
      </c>
      <c r="C46" s="114">
        <f t="shared" si="7"/>
        <v>709825</v>
      </c>
      <c r="D46" s="114">
        <f t="shared" si="7"/>
        <v>875496</v>
      </c>
      <c r="E46" s="114">
        <f t="shared" si="7"/>
        <v>1086975</v>
      </c>
      <c r="F46" s="114">
        <f t="shared" si="7"/>
        <v>1515429</v>
      </c>
      <c r="G46" s="114">
        <f t="shared" si="7"/>
        <v>311785</v>
      </c>
      <c r="H46" s="114">
        <f t="shared" si="7"/>
        <v>232089</v>
      </c>
      <c r="I46" s="114">
        <f t="shared" si="7"/>
        <v>68931</v>
      </c>
      <c r="J46" s="114">
        <f t="shared" si="7"/>
        <v>546869</v>
      </c>
      <c r="K46" s="114">
        <f t="shared" si="7"/>
        <v>295930</v>
      </c>
      <c r="L46" s="114">
        <f>SUM(B46:K46)</f>
        <v>6478555</v>
      </c>
      <c r="M46" s="114">
        <f>SUM(M43:M45)</f>
        <v>945844</v>
      </c>
      <c r="N46" s="118">
        <f>SUM(N43:N45)</f>
        <v>7424400</v>
      </c>
    </row>
    <row r="47" spans="1:15" ht="15">
      <c r="A47" s="3" t="s">
        <v>24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5" ht="13.5">
      <c r="A48" s="33"/>
    </row>
    <row r="50" spans="1:1">
      <c r="A50" s="4"/>
    </row>
    <row r="51" spans="1:1">
      <c r="A51" s="5"/>
    </row>
    <row r="52" spans="1:1">
      <c r="A52" s="6"/>
    </row>
  </sheetData>
  <mergeCells count="7">
    <mergeCell ref="A38:N38"/>
    <mergeCell ref="A39:N39"/>
    <mergeCell ref="A40:N40"/>
    <mergeCell ref="A1:N1"/>
    <mergeCell ref="A2:N2"/>
    <mergeCell ref="A3:N3"/>
    <mergeCell ref="A4:N4"/>
  </mergeCells>
  <phoneticPr fontId="0" type="noConversion"/>
  <printOptions horizontalCentered="1"/>
  <pageMargins left="1" right="1" top="1" bottom="1" header="0.7" footer="0.7"/>
  <pageSetup scale="56" firstPageNumber="19" orientation="landscape" useFirstPageNumber="1" r:id="rId1"/>
  <headerFooter scaleWithDoc="0" alignWithMargins="0">
    <oddFooter>&amp;C&amp;"Times New Roman,Regular"&amp;11Technical Info - &amp;P</oddFooter>
  </headerFooter>
  <ignoredErrors>
    <ignoredError sqref="M26 L24 L32 N32 L34 L37 L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zoomScale="75" zoomScaleNormal="75" workbookViewId="0">
      <selection activeCell="A43" sqref="A43"/>
    </sheetView>
  </sheetViews>
  <sheetFormatPr defaultRowHeight="12.75"/>
  <cols>
    <col min="1" max="1" width="36.85546875" customWidth="1"/>
    <col min="2" max="2" width="13.28515625" bestFit="1" customWidth="1"/>
    <col min="3" max="3" width="11" customWidth="1"/>
    <col min="4" max="4" width="10.140625" customWidth="1"/>
    <col min="5" max="5" width="11.42578125" customWidth="1"/>
    <col min="6" max="6" width="11.28515625" customWidth="1"/>
    <col min="7" max="8" width="13.28515625" bestFit="1" customWidth="1"/>
    <col min="9" max="9" width="12" bestFit="1" customWidth="1"/>
    <col min="10" max="10" width="13.28515625" bestFit="1" customWidth="1"/>
    <col min="11" max="11" width="13.28515625" customWidth="1"/>
    <col min="12" max="12" width="15.140625" bestFit="1" customWidth="1"/>
    <col min="13" max="13" width="13.28515625" bestFit="1" customWidth="1"/>
    <col min="14" max="14" width="15.140625" bestFit="1" customWidth="1"/>
    <col min="15" max="15" width="7.28515625" customWidth="1"/>
  </cols>
  <sheetData>
    <row r="1" spans="1:15" ht="17.4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"/>
    </row>
    <row r="2" spans="1:15" ht="1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"/>
    </row>
    <row r="3" spans="1:15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"/>
    </row>
    <row r="4" spans="1:15" ht="15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"/>
    </row>
    <row r="5" spans="1:15" ht="1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  <c r="M5" s="37"/>
      <c r="N5" s="37"/>
    </row>
    <row r="6" spans="1:15" ht="14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5" ht="24" customHeight="1">
      <c r="A7" s="37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5" ht="15">
      <c r="A8" s="37"/>
      <c r="B8" s="40"/>
      <c r="C8" s="40"/>
      <c r="D8" s="40"/>
      <c r="E8" s="40"/>
      <c r="F8" s="40"/>
      <c r="G8" s="40"/>
      <c r="H8" s="40"/>
      <c r="I8" s="40"/>
      <c r="J8" s="40"/>
      <c r="K8" s="40"/>
      <c r="L8" s="39"/>
      <c r="M8" s="41"/>
      <c r="N8" s="39"/>
    </row>
    <row r="9" spans="1:15" ht="15">
      <c r="A9" s="42"/>
      <c r="B9" s="40"/>
      <c r="C9" s="40"/>
      <c r="D9" s="40"/>
      <c r="E9" s="40"/>
      <c r="F9" s="40"/>
      <c r="G9" s="40"/>
      <c r="H9" s="40"/>
      <c r="I9" s="40"/>
      <c r="J9" s="40"/>
      <c r="K9" s="40"/>
      <c r="L9" s="39"/>
      <c r="M9" s="41"/>
      <c r="N9" s="39"/>
    </row>
    <row r="10" spans="1:15" ht="15">
      <c r="A10" s="42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39"/>
      <c r="M10" s="41"/>
      <c r="N10" s="39"/>
    </row>
    <row r="11" spans="1:15" ht="15">
      <c r="A11" s="42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39"/>
      <c r="M11" s="41"/>
      <c r="N11" s="39"/>
    </row>
    <row r="12" spans="1:15" ht="15">
      <c r="A12" s="4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39"/>
      <c r="M12" s="41"/>
      <c r="N12" s="39"/>
    </row>
    <row r="13" spans="1:15" ht="15">
      <c r="A13" s="42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39"/>
      <c r="M13" s="41"/>
      <c r="N13" s="39"/>
    </row>
    <row r="14" spans="1:15" ht="15">
      <c r="A14" s="42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39"/>
      <c r="M14" s="41"/>
      <c r="N14" s="39"/>
    </row>
    <row r="15" spans="1:15" ht="15">
      <c r="A15" s="42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39"/>
      <c r="M15" s="41"/>
      <c r="N15" s="39"/>
    </row>
    <row r="16" spans="1:15" ht="15">
      <c r="A16" s="4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39"/>
      <c r="M16" s="41"/>
      <c r="N16" s="39"/>
    </row>
    <row r="17" spans="1:14" ht="15">
      <c r="A17" s="42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39"/>
      <c r="M17" s="41"/>
      <c r="N17" s="39"/>
    </row>
    <row r="18" spans="1:14" ht="15">
      <c r="A18" s="42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39"/>
      <c r="M18" s="41"/>
      <c r="N18" s="39"/>
    </row>
    <row r="19" spans="1:14" ht="15">
      <c r="A19" s="42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39"/>
      <c r="M19" s="41"/>
      <c r="N19" s="39"/>
    </row>
    <row r="20" spans="1:14" ht="15">
      <c r="A20" s="4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39"/>
      <c r="M20" s="41"/>
      <c r="N20" s="39"/>
    </row>
    <row r="21" spans="1:14" ht="15">
      <c r="A21" s="42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39"/>
      <c r="M21" s="41"/>
      <c r="N21" s="39"/>
    </row>
    <row r="22" spans="1:14" ht="15">
      <c r="A22" s="4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39"/>
      <c r="M22" s="41"/>
      <c r="N22" s="39"/>
    </row>
    <row r="23" spans="1:14" ht="15">
      <c r="A23" s="42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39"/>
      <c r="M23" s="41"/>
      <c r="N23" s="39"/>
    </row>
    <row r="24" spans="1:14" ht="14.25">
      <c r="A24" s="37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4.25">
      <c r="A25" s="37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4.25">
      <c r="A26" s="37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4.25">
      <c r="A27" s="37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4.25">
      <c r="A28" s="37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3"/>
      <c r="M28" s="43"/>
      <c r="N28" s="43"/>
    </row>
    <row r="29" spans="1:14" ht="15">
      <c r="A29" s="42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5"/>
      <c r="M29" s="45"/>
      <c r="N29" s="45"/>
    </row>
    <row r="30" spans="1:14" ht="15">
      <c r="A30" s="42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5"/>
      <c r="M30" s="45"/>
      <c r="N30" s="45"/>
    </row>
    <row r="31" spans="1:14" ht="15">
      <c r="A31" s="42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5"/>
      <c r="M31" s="45"/>
      <c r="N31" s="45"/>
    </row>
    <row r="32" spans="1:14" ht="14.25">
      <c r="A32" s="37"/>
      <c r="B32" s="43"/>
      <c r="C32" s="43"/>
      <c r="D32" s="43"/>
      <c r="E32" s="43"/>
      <c r="F32" s="43"/>
      <c r="G32" s="43"/>
      <c r="H32" s="43"/>
      <c r="I32" s="43"/>
      <c r="J32" s="43"/>
      <c r="K32" s="39"/>
      <c r="L32" s="43"/>
      <c r="M32" s="43"/>
      <c r="N32" s="43"/>
    </row>
    <row r="33" spans="1:15" ht="15">
      <c r="A33" s="42"/>
      <c r="B33" s="46"/>
      <c r="C33" s="46"/>
      <c r="D33" s="46"/>
      <c r="E33" s="46"/>
      <c r="F33" s="46"/>
      <c r="G33" s="46"/>
      <c r="H33" s="46"/>
      <c r="I33" s="46"/>
      <c r="J33" s="46"/>
      <c r="K33" s="40"/>
      <c r="L33" s="45"/>
      <c r="M33" s="45"/>
      <c r="N33" s="45"/>
    </row>
    <row r="34" spans="1:15" ht="14.25">
      <c r="A34" s="37"/>
      <c r="B34" s="43"/>
      <c r="C34" s="43"/>
      <c r="D34" s="43"/>
      <c r="E34" s="43"/>
      <c r="F34" s="43"/>
      <c r="G34" s="43"/>
      <c r="H34" s="43"/>
      <c r="I34" s="43"/>
      <c r="J34" s="43"/>
      <c r="K34" s="39"/>
      <c r="L34" s="43"/>
      <c r="M34" s="43"/>
      <c r="N34" s="43"/>
    </row>
    <row r="35" spans="1:15" ht="14.25">
      <c r="A35" s="37"/>
      <c r="B35" s="43"/>
      <c r="C35" s="43"/>
      <c r="D35" s="43"/>
      <c r="E35" s="43"/>
      <c r="F35" s="43"/>
      <c r="G35" s="43"/>
      <c r="H35" s="43"/>
      <c r="I35" s="43"/>
      <c r="J35" s="43"/>
      <c r="K35" s="39"/>
      <c r="L35" s="43"/>
      <c r="M35" s="43"/>
      <c r="N35" s="43"/>
    </row>
    <row r="36" spans="1:15" ht="14.25">
      <c r="A36" s="37"/>
      <c r="B36" s="43"/>
      <c r="C36" s="43"/>
      <c r="D36" s="43"/>
      <c r="E36" s="43"/>
      <c r="F36" s="43"/>
      <c r="G36" s="43"/>
      <c r="H36" s="43"/>
      <c r="I36" s="43"/>
      <c r="J36" s="43"/>
      <c r="K36" s="39"/>
      <c r="L36" s="43"/>
      <c r="M36" s="43"/>
      <c r="N36" s="43"/>
    </row>
    <row r="37" spans="1:15" ht="14.25">
      <c r="A37" s="37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5" ht="36.950000000000003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  <row r="39" spans="1:15" ht="14.2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</row>
    <row r="40" spans="1:15" ht="14.2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"/>
    </row>
    <row r="41" spans="1:15" ht="15">
      <c r="A41" s="47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5" ht="14.25">
      <c r="A42" s="3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5" ht="15">
      <c r="A43" s="42"/>
      <c r="B43" s="49"/>
      <c r="C43" s="49"/>
      <c r="D43" s="49"/>
      <c r="E43" s="49"/>
      <c r="F43" s="49"/>
      <c r="G43" s="49"/>
      <c r="H43" s="49"/>
      <c r="I43" s="49"/>
      <c r="J43" s="49"/>
      <c r="K43" s="50"/>
      <c r="L43" s="50"/>
      <c r="M43" s="49"/>
      <c r="N43" s="51"/>
    </row>
    <row r="44" spans="1:15" ht="15">
      <c r="A44" s="4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1"/>
    </row>
    <row r="45" spans="1:15" ht="15">
      <c r="A45" s="42"/>
      <c r="B45" s="49"/>
      <c r="C45" s="49"/>
      <c r="D45" s="49"/>
      <c r="E45" s="49"/>
      <c r="F45" s="49"/>
      <c r="G45" s="49"/>
      <c r="H45" s="49"/>
      <c r="I45" s="52"/>
      <c r="J45" s="49"/>
      <c r="K45" s="49"/>
      <c r="L45" s="49"/>
      <c r="M45" s="49"/>
      <c r="N45" s="51"/>
    </row>
    <row r="46" spans="1:15" ht="14.25">
      <c r="A46" s="37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</row>
    <row r="47" spans="1:15" ht="15">
      <c r="A47" s="3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5" ht="13.5">
      <c r="A48" s="5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50" spans="1:1">
      <c r="A50" s="4"/>
    </row>
    <row r="51" spans="1:1">
      <c r="A51" s="5"/>
    </row>
    <row r="52" spans="1:1">
      <c r="A52" s="6"/>
    </row>
  </sheetData>
  <mergeCells count="7">
    <mergeCell ref="A38:N38"/>
    <mergeCell ref="A39:N39"/>
    <mergeCell ref="A40:N40"/>
    <mergeCell ref="A1:N1"/>
    <mergeCell ref="A2:N2"/>
    <mergeCell ref="A3:N3"/>
    <mergeCell ref="A4:N4"/>
  </mergeCells>
  <phoneticPr fontId="0" type="noConversion"/>
  <printOptions horizontalCentered="1"/>
  <pageMargins left="1" right="1" top="1" bottom="1" header="0.7" footer="0.7"/>
  <pageSetup scale="56" firstPageNumber="7" orientation="landscape" useFirstPageNumber="1" r:id="rId1"/>
  <headerFooter alignWithMargins="0">
    <oddFooter>&amp;C&amp;"Times New Roman,Regular"&amp;11Technical Info - 18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FBC Tables</vt:lpstr>
      <vt:lpstr>Blank Page</vt:lpstr>
      <vt:lpstr>'Blank Page'!Print_Area</vt:lpstr>
      <vt:lpstr>'FBC Tables'!Print_Area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thiggins</cp:lastModifiedBy>
  <cp:lastPrinted>2010-01-27T17:49:52Z</cp:lastPrinted>
  <dcterms:created xsi:type="dcterms:W3CDTF">2003-01-10T21:59:45Z</dcterms:created>
  <dcterms:modified xsi:type="dcterms:W3CDTF">2010-01-27T18:24:01Z</dcterms:modified>
</cp:coreProperties>
</file>