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165" windowWidth="8760" windowHeight="6870"/>
  </bookViews>
  <sheets>
    <sheet name="PC&amp;B" sheetId="1" r:id="rId1"/>
  </sheets>
  <calcPr calcId="125725"/>
</workbook>
</file>

<file path=xl/calcChain.xml><?xml version="1.0" encoding="utf-8"?>
<calcChain xmlns="http://schemas.openxmlformats.org/spreadsheetml/2006/main">
  <c r="E6" i="1"/>
  <c r="F6" s="1"/>
  <c r="E7"/>
  <c r="F7"/>
  <c r="E8"/>
  <c r="F8"/>
  <c r="B9"/>
  <c r="C9"/>
  <c r="F9" s="1"/>
  <c r="D9"/>
  <c r="E9"/>
  <c r="E11"/>
  <c r="F11" s="1"/>
  <c r="E12"/>
  <c r="F12" s="1"/>
  <c r="E13"/>
  <c r="F13" s="1"/>
  <c r="B14"/>
  <c r="B16" s="1"/>
  <c r="B18" s="1"/>
  <c r="E14"/>
  <c r="F14"/>
  <c r="E15"/>
  <c r="F15"/>
  <c r="C16"/>
  <c r="F16" s="1"/>
  <c r="D16"/>
  <c r="E16"/>
  <c r="E17"/>
  <c r="F17" s="1"/>
  <c r="D18"/>
  <c r="C18" l="1"/>
  <c r="E18" s="1"/>
  <c r="F18" l="1"/>
</calcChain>
</file>

<file path=xl/sharedStrings.xml><?xml version="1.0" encoding="utf-8"?>
<sst xmlns="http://schemas.openxmlformats.org/spreadsheetml/2006/main" count="25" uniqueCount="25">
  <si>
    <t>Personnel Compensation &amp; Benefits</t>
  </si>
  <si>
    <t>(Dollars in Millions)</t>
  </si>
  <si>
    <t>Percent</t>
  </si>
  <si>
    <t>Regular Salary</t>
  </si>
  <si>
    <t xml:space="preserve">  Salary Cost of Additional FTE</t>
  </si>
  <si>
    <t>Subtotal, Regular FTE Salary</t>
  </si>
  <si>
    <t>Student Salary</t>
  </si>
  <si>
    <t xml:space="preserve">  Subtotal, FTE Pay</t>
  </si>
  <si>
    <t>Total, PC&amp;B</t>
  </si>
  <si>
    <t>Regular FTE Allocation</t>
  </si>
  <si>
    <t>Regular FTE Usage (actual/projected)</t>
  </si>
  <si>
    <t>Change over</t>
  </si>
  <si>
    <t>Amount</t>
  </si>
  <si>
    <r>
      <t xml:space="preserve">  Base Salary</t>
    </r>
    <r>
      <rPr>
        <vertAlign val="superscript"/>
        <sz val="10"/>
        <rFont val="Times New Roman"/>
        <family val="1"/>
      </rPr>
      <t>1</t>
    </r>
  </si>
  <si>
    <t>FY 2012
Request</t>
  </si>
  <si>
    <r>
      <t>1</t>
    </r>
    <r>
      <rPr>
        <sz val="8"/>
        <rFont val="Times New Roman"/>
        <family val="1"/>
      </rPr>
      <t>The increase in the FY 2012 base salary reflects the full annual cost of employees hired throughout FY 2011.</t>
    </r>
  </si>
  <si>
    <r>
      <t>Benefits and Other Compensation</t>
    </r>
    <r>
      <rPr>
        <vertAlign val="superscript"/>
        <sz val="10"/>
        <rFont val="Times New Roman"/>
        <family val="1"/>
      </rPr>
      <t>2</t>
    </r>
  </si>
  <si>
    <t>FY 2010 Enacted</t>
  </si>
  <si>
    <t>FY 2010
Omnibus
Actual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</si>
  <si>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This category includes employee benefits, detailees to NSF, terminal leave, awards, and other benefits.</t>
    </r>
  </si>
  <si>
    <t>Totals may not add due to rounding.</t>
  </si>
  <si>
    <t xml:space="preserve">  COLA &amp; Locality Pay Adjustments</t>
  </si>
  <si>
    <t>FY 2010 Enacted/
Annualized 
FY 2011 CR</t>
  </si>
  <si>
    <t>Student FTE</t>
  </si>
  <si>
    <t>Total, FTE Usage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</si>
</sst>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&quot;$&quot;#,##0.00;\-&quot;$&quot;#,##0.00;&quot;-&quot;??"/>
    <numFmt numFmtId="166" formatCode="#,##0.00;\-#,##0.00;&quot;-&quot;??"/>
    <numFmt numFmtId="167" formatCode="#,##0;\-#,##0;&quot;-&quot;??"/>
    <numFmt numFmtId="168" formatCode="0.0%;\-0.0%;&quot;-&quot;??"/>
  </numFmts>
  <fonts count="10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 applyAlignment="1"/>
    <xf numFmtId="0" fontId="2" fillId="0" borderId="0" xfId="0" applyFont="1" applyAlignment="1">
      <alignment horizontal="justify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7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/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/>
    <xf numFmtId="165" fontId="7" fillId="0" borderId="0" xfId="0" applyNumberFormat="1" applyFont="1" applyFill="1" applyBorder="1" applyAlignment="1">
      <alignment horizontal="right"/>
    </xf>
    <xf numFmtId="168" fontId="7" fillId="0" borderId="0" xfId="1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7" fillId="0" borderId="3" xfId="0" applyFont="1" applyBorder="1"/>
    <xf numFmtId="168" fontId="7" fillId="0" borderId="3" xfId="1" applyNumberFormat="1" applyFont="1" applyFill="1" applyBorder="1" applyAlignment="1">
      <alignment horizontal="right"/>
    </xf>
    <xf numFmtId="0" fontId="7" fillId="0" borderId="4" xfId="0" applyFont="1" applyBorder="1"/>
    <xf numFmtId="168" fontId="7" fillId="0" borderId="4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5" fillId="0" borderId="0" xfId="0" applyFont="1" applyBorder="1"/>
    <xf numFmtId="166" fontId="7" fillId="0" borderId="0" xfId="0" applyNumberFormat="1" applyFont="1" applyAlignment="1">
      <alignment horizontal="right"/>
    </xf>
    <xf numFmtId="166" fontId="7" fillId="0" borderId="0" xfId="0" quotePrefix="1" applyNumberFormat="1" applyFont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166" fontId="7" fillId="0" borderId="5" xfId="0" applyNumberFormat="1" applyFont="1" applyFill="1" applyBorder="1" applyAlignment="1">
      <alignment horizontal="right"/>
    </xf>
    <xf numFmtId="168" fontId="7" fillId="0" borderId="5" xfId="1" applyNumberFormat="1" applyFont="1" applyFill="1" applyBorder="1" applyAlignment="1">
      <alignment horizontal="right"/>
    </xf>
    <xf numFmtId="0" fontId="8" fillId="0" borderId="6" xfId="0" applyFont="1" applyBorder="1"/>
    <xf numFmtId="167" fontId="8" fillId="0" borderId="6" xfId="0" applyNumberFormat="1" applyFont="1" applyFill="1" applyBorder="1" applyAlignment="1">
      <alignment horizontal="right"/>
    </xf>
    <xf numFmtId="168" fontId="8" fillId="0" borderId="6" xfId="1" applyNumberFormat="1" applyFont="1" applyFill="1" applyBorder="1" applyAlignment="1">
      <alignment horizontal="right"/>
    </xf>
    <xf numFmtId="0" fontId="8" fillId="0" borderId="3" xfId="0" applyFont="1" applyBorder="1"/>
    <xf numFmtId="167" fontId="8" fillId="0" borderId="3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7" fontId="7" fillId="0" borderId="3" xfId="1" applyNumberFormat="1" applyFont="1" applyFill="1" applyBorder="1" applyAlignment="1">
      <alignment horizontal="right"/>
    </xf>
    <xf numFmtId="0" fontId="6" fillId="0" borderId="4" xfId="0" applyFont="1" applyBorder="1"/>
    <xf numFmtId="165" fontId="6" fillId="0" borderId="4" xfId="0" applyNumberFormat="1" applyFont="1" applyFill="1" applyBorder="1" applyAlignment="1">
      <alignment horizontal="right"/>
    </xf>
    <xf numFmtId="168" fontId="6" fillId="0" borderId="4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95" workbookViewId="0">
      <selection activeCell="A18" sqref="A18:F18"/>
    </sheetView>
  </sheetViews>
  <sheetFormatPr defaultColWidth="8.85546875" defaultRowHeight="15"/>
  <cols>
    <col min="1" max="1" width="34.85546875" style="1" customWidth="1"/>
    <col min="2" max="2" width="9.42578125" style="1" customWidth="1"/>
    <col min="3" max="3" width="11.140625" style="1" customWidth="1"/>
    <col min="4" max="4" width="9.42578125" style="1" customWidth="1"/>
    <col min="5" max="6" width="8" style="1" customWidth="1"/>
    <col min="7" max="7" width="8.42578125" style="1" customWidth="1"/>
    <col min="8" max="16384" width="8.85546875" style="1"/>
  </cols>
  <sheetData>
    <row r="1" spans="1:9" ht="15.95" customHeight="1">
      <c r="A1" s="45" t="s">
        <v>0</v>
      </c>
      <c r="B1" s="45"/>
      <c r="C1" s="45"/>
      <c r="D1" s="45"/>
      <c r="E1" s="45"/>
      <c r="F1" s="45"/>
    </row>
    <row r="2" spans="1:9" ht="15.75" thickBot="1">
      <c r="A2" s="46" t="s">
        <v>1</v>
      </c>
      <c r="B2" s="46"/>
      <c r="C2" s="46"/>
      <c r="D2" s="46"/>
      <c r="E2" s="46"/>
      <c r="F2" s="46"/>
    </row>
    <row r="3" spans="1:9" ht="31.15" customHeight="1">
      <c r="A3" s="4"/>
      <c r="B3" s="48" t="s">
        <v>18</v>
      </c>
      <c r="C3" s="51" t="s">
        <v>22</v>
      </c>
      <c r="D3" s="51" t="s">
        <v>14</v>
      </c>
      <c r="E3" s="47" t="s">
        <v>11</v>
      </c>
      <c r="F3" s="47"/>
    </row>
    <row r="4" spans="1:9" ht="12.95" customHeight="1">
      <c r="A4" s="5"/>
      <c r="B4" s="49"/>
      <c r="C4" s="52"/>
      <c r="D4" s="54"/>
      <c r="E4" s="47" t="s">
        <v>17</v>
      </c>
      <c r="F4" s="47"/>
    </row>
    <row r="5" spans="1:9">
      <c r="A5" s="6"/>
      <c r="B5" s="50"/>
      <c r="C5" s="53"/>
      <c r="D5" s="55"/>
      <c r="E5" s="21" t="s">
        <v>12</v>
      </c>
      <c r="F5" s="21" t="s">
        <v>2</v>
      </c>
    </row>
    <row r="6" spans="1:9">
      <c r="A6" s="7" t="s">
        <v>9</v>
      </c>
      <c r="B6" s="8">
        <v>1310</v>
      </c>
      <c r="C6" s="8">
        <v>1310</v>
      </c>
      <c r="D6" s="8">
        <v>1325</v>
      </c>
      <c r="E6" s="8">
        <f>D6-C6</f>
        <v>15</v>
      </c>
      <c r="F6" s="9">
        <f>E6/C6</f>
        <v>1.1450381679389313E-2</v>
      </c>
    </row>
    <row r="7" spans="1:9">
      <c r="A7" s="16" t="s">
        <v>10</v>
      </c>
      <c r="B7" s="27">
        <v>1285</v>
      </c>
      <c r="C7" s="27">
        <v>1285</v>
      </c>
      <c r="D7" s="27">
        <v>1325</v>
      </c>
      <c r="E7" s="27">
        <f>D7-C7</f>
        <v>40</v>
      </c>
      <c r="F7" s="28">
        <f>IF(C7=0,"N/A  ",E7/C7)</f>
        <v>3.1128404669260701E-2</v>
      </c>
      <c r="G7" s="2"/>
      <c r="H7" s="2"/>
      <c r="I7" s="2"/>
    </row>
    <row r="8" spans="1:9">
      <c r="A8" s="35" t="s">
        <v>23</v>
      </c>
      <c r="B8" s="36">
        <v>44</v>
      </c>
      <c r="C8" s="36">
        <v>40</v>
      </c>
      <c r="D8" s="36">
        <v>40</v>
      </c>
      <c r="E8" s="37">
        <f>D8-C8</f>
        <v>0</v>
      </c>
      <c r="F8" s="38">
        <f>IF(C8=0,"N/A  ",E8/C8)</f>
        <v>0</v>
      </c>
      <c r="G8" s="2"/>
      <c r="H8" s="2"/>
      <c r="I8" s="2"/>
    </row>
    <row r="9" spans="1:9" ht="15.75" thickBot="1">
      <c r="A9" s="32" t="s">
        <v>24</v>
      </c>
      <c r="B9" s="33">
        <f>B7+B8</f>
        <v>1329</v>
      </c>
      <c r="C9" s="33">
        <f>C7+C8</f>
        <v>1325</v>
      </c>
      <c r="D9" s="33">
        <f>D7+D8</f>
        <v>1365</v>
      </c>
      <c r="E9" s="33">
        <f>D9-C9</f>
        <v>40</v>
      </c>
      <c r="F9" s="34">
        <f>IF(C9=0,"N/A  ",E9/C9)</f>
        <v>3.0188679245283019E-2</v>
      </c>
      <c r="G9" s="2"/>
      <c r="H9" s="2"/>
      <c r="I9" s="2"/>
    </row>
    <row r="10" spans="1:9">
      <c r="A10" s="10" t="s">
        <v>3</v>
      </c>
      <c r="B10" s="11"/>
      <c r="C10" s="11"/>
      <c r="D10" s="11"/>
      <c r="E10" s="11"/>
      <c r="F10" s="12"/>
      <c r="G10" s="2"/>
      <c r="H10" s="2"/>
      <c r="I10" s="2"/>
    </row>
    <row r="11" spans="1:9" ht="16.5">
      <c r="A11" s="10" t="s">
        <v>13</v>
      </c>
      <c r="B11" s="13">
        <v>151.51099099999999</v>
      </c>
      <c r="C11" s="13">
        <v>149.13999999999999</v>
      </c>
      <c r="D11" s="13">
        <v>155.29</v>
      </c>
      <c r="E11" s="13">
        <f t="shared" ref="E11:E18" si="0">D11-C11</f>
        <v>6.1500000000000057</v>
      </c>
      <c r="F11" s="14">
        <f t="shared" ref="F11:F18" si="1">IF(C11=0,"N/A  ",E11/C11)</f>
        <v>4.1236422153681146E-2</v>
      </c>
      <c r="G11" s="2"/>
      <c r="H11" s="2"/>
      <c r="I11" s="2"/>
    </row>
    <row r="12" spans="1:9">
      <c r="A12" s="10" t="s">
        <v>4</v>
      </c>
      <c r="B12" s="23">
        <v>0</v>
      </c>
      <c r="C12" s="24">
        <v>2.2000000000000002</v>
      </c>
      <c r="D12" s="15">
        <v>5.29</v>
      </c>
      <c r="E12" s="15">
        <f t="shared" si="0"/>
        <v>3.09</v>
      </c>
      <c r="F12" s="14">
        <f t="shared" si="1"/>
        <v>1.4045454545454543</v>
      </c>
      <c r="G12" s="2"/>
      <c r="H12" s="2"/>
      <c r="I12" s="2"/>
    </row>
    <row r="13" spans="1:9">
      <c r="A13" s="10" t="s">
        <v>21</v>
      </c>
      <c r="B13" s="23">
        <v>0</v>
      </c>
      <c r="C13" s="24">
        <v>2.71</v>
      </c>
      <c r="D13" s="15">
        <v>0</v>
      </c>
      <c r="E13" s="15">
        <f t="shared" si="0"/>
        <v>-2.71</v>
      </c>
      <c r="F13" s="14">
        <f t="shared" si="1"/>
        <v>-1</v>
      </c>
      <c r="G13" s="2"/>
      <c r="H13" s="2"/>
      <c r="I13" s="2"/>
    </row>
    <row r="14" spans="1:9">
      <c r="A14" s="29" t="s">
        <v>5</v>
      </c>
      <c r="B14" s="30">
        <f>SUM(B11:B13)</f>
        <v>151.51099099999999</v>
      </c>
      <c r="C14" s="30">
        <v>154.05000000000001</v>
      </c>
      <c r="D14" s="30">
        <v>160.58000000000001</v>
      </c>
      <c r="E14" s="30">
        <f t="shared" si="0"/>
        <v>6.5300000000000011</v>
      </c>
      <c r="F14" s="31">
        <f t="shared" si="1"/>
        <v>4.2388834793898086E-2</v>
      </c>
      <c r="G14" s="2"/>
      <c r="H14" s="2"/>
      <c r="I14" s="2"/>
    </row>
    <row r="15" spans="1:9">
      <c r="A15" s="17" t="s">
        <v>6</v>
      </c>
      <c r="B15" s="25">
        <v>1.4077230000000001</v>
      </c>
      <c r="C15" s="25">
        <v>1.49</v>
      </c>
      <c r="D15" s="25">
        <v>1.43</v>
      </c>
      <c r="E15" s="25">
        <f t="shared" si="0"/>
        <v>-6.0000000000000053E-2</v>
      </c>
      <c r="F15" s="18">
        <f t="shared" si="1"/>
        <v>-4.0268456375838965E-2</v>
      </c>
      <c r="G15" s="2"/>
      <c r="H15" s="2"/>
      <c r="I15" s="2"/>
    </row>
    <row r="16" spans="1:9">
      <c r="A16" s="10" t="s">
        <v>7</v>
      </c>
      <c r="B16" s="15">
        <f>B14+B15</f>
        <v>152.91871399999999</v>
      </c>
      <c r="C16" s="15">
        <f>C14+C15</f>
        <v>155.54000000000002</v>
      </c>
      <c r="D16" s="15">
        <f>D14+D15</f>
        <v>162.01000000000002</v>
      </c>
      <c r="E16" s="15">
        <f t="shared" si="0"/>
        <v>6.4699999999999989</v>
      </c>
      <c r="F16" s="14">
        <f t="shared" si="1"/>
        <v>4.1597016844541583E-2</v>
      </c>
      <c r="G16" s="2"/>
      <c r="H16" s="2"/>
      <c r="I16" s="2"/>
    </row>
    <row r="17" spans="1:9" ht="17.25" thickBot="1">
      <c r="A17" s="19" t="s">
        <v>16</v>
      </c>
      <c r="B17" s="26">
        <v>46.931286</v>
      </c>
      <c r="C17" s="26">
        <v>48.12</v>
      </c>
      <c r="D17" s="26">
        <v>49.89</v>
      </c>
      <c r="E17" s="26">
        <f t="shared" si="0"/>
        <v>1.7700000000000031</v>
      </c>
      <c r="F17" s="20">
        <f t="shared" si="1"/>
        <v>3.6783042394015031E-2</v>
      </c>
      <c r="G17" s="2"/>
      <c r="H17" s="2"/>
      <c r="I17" s="2"/>
    </row>
    <row r="18" spans="1:9" ht="15.75" thickBot="1">
      <c r="A18" s="39" t="s">
        <v>8</v>
      </c>
      <c r="B18" s="40">
        <f>B16+B17</f>
        <v>199.85</v>
      </c>
      <c r="C18" s="40">
        <f>C16+C17</f>
        <v>203.66000000000003</v>
      </c>
      <c r="D18" s="40">
        <f>D16+D17</f>
        <v>211.90000000000003</v>
      </c>
      <c r="E18" s="40">
        <f t="shared" si="0"/>
        <v>8.2400000000000091</v>
      </c>
      <c r="F18" s="41">
        <f t="shared" si="1"/>
        <v>4.0459589511931689E-2</v>
      </c>
    </row>
    <row r="19" spans="1:9">
      <c r="A19" s="22" t="s">
        <v>20</v>
      </c>
      <c r="B19" s="13"/>
      <c r="C19" s="13"/>
      <c r="D19" s="13"/>
      <c r="E19" s="13"/>
      <c r="F19" s="14"/>
    </row>
    <row r="20" spans="1:9" ht="14.1" customHeight="1">
      <c r="A20" s="42" t="s">
        <v>15</v>
      </c>
      <c r="B20" s="43"/>
      <c r="C20" s="43"/>
      <c r="D20" s="43"/>
      <c r="E20" s="43"/>
      <c r="F20" s="43"/>
    </row>
    <row r="21" spans="1:9" s="3" customFormat="1" ht="14.1" customHeight="1">
      <c r="A21" s="44" t="s">
        <v>19</v>
      </c>
      <c r="B21" s="44"/>
      <c r="C21" s="44"/>
      <c r="D21" s="44"/>
      <c r="E21" s="44"/>
      <c r="F21" s="44"/>
    </row>
  </sheetData>
  <mergeCells count="9">
    <mergeCell ref="A20:F20"/>
    <mergeCell ref="A21:F21"/>
    <mergeCell ref="A1:F1"/>
    <mergeCell ref="A2:F2"/>
    <mergeCell ref="E3:F3"/>
    <mergeCell ref="E4:F4"/>
    <mergeCell ref="B3:B5"/>
    <mergeCell ref="C3:C5"/>
    <mergeCell ref="D3:D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PC&amp;B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coxenrid</cp:lastModifiedBy>
  <dcterms:created xsi:type="dcterms:W3CDTF">2005-02-02T19:27:53Z</dcterms:created>
  <dcterms:modified xsi:type="dcterms:W3CDTF">2011-02-10T18:23:35Z</dcterms:modified>
</cp:coreProperties>
</file>