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0" yWindow="-1650" windowWidth="9525" windowHeight="10740"/>
  </bookViews>
  <sheets>
    <sheet name="NSF Workforce" sheetId="1" r:id="rId1"/>
  </sheets>
  <calcPr calcId="145621"/>
</workbook>
</file>

<file path=xl/calcChain.xml><?xml version="1.0" encoding="utf-8"?>
<calcChain xmlns="http://schemas.openxmlformats.org/spreadsheetml/2006/main">
  <c r="F25" i="1" l="1"/>
  <c r="E25" i="1"/>
  <c r="F24" i="1"/>
  <c r="E24" i="1"/>
  <c r="F23" i="1"/>
  <c r="E23" i="1"/>
  <c r="C21" i="1"/>
  <c r="C26" i="1" s="1"/>
  <c r="F20" i="1"/>
  <c r="E20" i="1"/>
  <c r="F19" i="1"/>
  <c r="E19" i="1"/>
  <c r="F18" i="1"/>
  <c r="E18" i="1"/>
  <c r="F17" i="1"/>
  <c r="E17" i="1"/>
  <c r="D16" i="1"/>
  <c r="F16" i="1" s="1"/>
  <c r="C16" i="1"/>
  <c r="D14" i="1"/>
  <c r="F14" i="1" s="1"/>
  <c r="C14" i="1"/>
  <c r="B14" i="1"/>
  <c r="B21" i="1" s="1"/>
  <c r="B26" i="1" s="1"/>
  <c r="F13" i="1"/>
  <c r="E13" i="1"/>
  <c r="F12" i="1"/>
  <c r="E12" i="1"/>
  <c r="E9" i="1"/>
  <c r="D9" i="1"/>
  <c r="F9" i="1" s="1"/>
  <c r="C9" i="1"/>
  <c r="B9" i="1"/>
  <c r="F8" i="1"/>
  <c r="E8" i="1"/>
  <c r="F7" i="1"/>
  <c r="E7" i="1"/>
  <c r="E14" i="1" l="1"/>
  <c r="E16" i="1"/>
  <c r="D21" i="1"/>
  <c r="E21" i="1" l="1"/>
  <c r="D26" i="1"/>
  <c r="F21" i="1"/>
  <c r="F26" i="1" l="1"/>
  <c r="E26" i="1"/>
</calcChain>
</file>

<file path=xl/sharedStrings.xml><?xml version="1.0" encoding="utf-8"?>
<sst xmlns="http://schemas.openxmlformats.org/spreadsheetml/2006/main" count="35" uniqueCount="32">
  <si>
    <t>Amount</t>
  </si>
  <si>
    <t>Percent</t>
  </si>
  <si>
    <t>Full-Time Equivalents (FTE)</t>
  </si>
  <si>
    <t>AOAM  FTE Allocation</t>
  </si>
  <si>
    <t xml:space="preserve">   Regular</t>
  </si>
  <si>
    <t>Subtotal, AOAM FTE Allocation</t>
  </si>
  <si>
    <t>AOAM FTE Usage (Actual/Projected)</t>
  </si>
  <si>
    <t>Detailees to NSF</t>
  </si>
  <si>
    <t>Contractors (est.)</t>
  </si>
  <si>
    <t>Total, Workforce</t>
  </si>
  <si>
    <t>Regular</t>
  </si>
  <si>
    <t>Student</t>
  </si>
  <si>
    <t>Totals may not add due to rounding.</t>
  </si>
  <si>
    <t>Total, Federal Employees (FTE)</t>
  </si>
  <si>
    <t>IPAs (FTE)</t>
  </si>
  <si>
    <t xml:space="preserve"> </t>
  </si>
  <si>
    <t>FY 2012 
Actual</t>
  </si>
  <si>
    <t>FY 2012 Enacted/ Annualized
FY 2013 CR</t>
  </si>
  <si>
    <t>FY 2014
Request</t>
  </si>
  <si>
    <t xml:space="preserve">
Change Over</t>
  </si>
  <si>
    <t>FY 2012 Enacted</t>
  </si>
  <si>
    <t xml:space="preserve">Table 5. NSF Workforce </t>
  </si>
  <si>
    <r>
      <t>2</t>
    </r>
    <r>
      <rPr>
        <sz val="8"/>
        <rFont val="Times New Roman"/>
        <family val="1"/>
      </rPr>
      <t xml:space="preserve">Additional information about FTEs funded through the AOAM appropriation is available in the AOAM discussion.   </t>
    </r>
  </si>
  <si>
    <r>
      <t>3</t>
    </r>
    <r>
      <rPr>
        <sz val="8"/>
        <rFont val="Times New Roman"/>
        <family val="1"/>
      </rPr>
      <t>The Office of Inspector General is discussed in a separate chapter and is funded through a separate appropriation.</t>
    </r>
  </si>
  <si>
    <r>
      <t>4</t>
    </r>
    <r>
      <rPr>
        <sz val="8"/>
        <color indexed="8"/>
        <rFont val="Times New Roman"/>
        <family val="1"/>
      </rPr>
      <t>The National Science Board is discussed in a separate chapter and is funded through a separate appropriation.</t>
    </r>
  </si>
  <si>
    <r>
      <t>5</t>
    </r>
    <r>
      <rPr>
        <sz val="8"/>
        <color indexed="8"/>
        <rFont val="Times New Roman"/>
        <family val="1"/>
      </rPr>
      <t>The U.S. Arctic Research Commission is discussed in a separate chapter and is funded through the R&amp;RA appropriation.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</si>
  <si>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Pathways programs were established by Executive Order 13562, </t>
    </r>
    <r>
      <rPr>
        <i/>
        <sz val="8"/>
        <rFont val="Times New Roman"/>
        <family val="1"/>
      </rPr>
      <t xml:space="preserve">Recruiting and Hiring Students and Recent Graduates. </t>
    </r>
    <r>
      <rPr>
        <sz val="8"/>
        <rFont val="Times New Roman"/>
        <family val="1"/>
      </rPr>
      <t>The internship program offers part- or full-time paid internships in federal agencies to qualifying students (students in high schools, community colleges, four-year colleges, trade schools, career and technical education programs, and other qualifying technical education programs). This program allows students to explore federal career opportunities prior to graduation.</t>
    </r>
  </si>
  <si>
    <r>
      <t>Arctic Research Commission</t>
    </r>
    <r>
      <rPr>
        <vertAlign val="superscript"/>
        <sz val="10"/>
        <rFont val="Times New Roman"/>
        <family val="1"/>
      </rPr>
      <t>5</t>
    </r>
  </si>
  <si>
    <r>
      <t xml:space="preserve">   Pathways Interns</t>
    </r>
    <r>
      <rPr>
        <vertAlign val="superscript"/>
        <sz val="10"/>
        <rFont val="Times New Roman"/>
        <family val="1"/>
      </rPr>
      <t>1</t>
    </r>
  </si>
  <si>
    <r>
      <t xml:space="preserve">Subtotal, AOAM FTE </t>
    </r>
    <r>
      <rPr>
        <vertAlign val="superscript"/>
        <sz val="10"/>
        <rFont val="Times New Roman"/>
        <family val="1"/>
      </rPr>
      <t>2</t>
    </r>
  </si>
  <si>
    <r>
      <t xml:space="preserve">Office of the Inspector General </t>
    </r>
    <r>
      <rPr>
        <vertAlign val="superscript"/>
        <sz val="10"/>
        <rFont val="Times New Roman"/>
        <family val="1"/>
      </rPr>
      <t>3</t>
    </r>
  </si>
  <si>
    <r>
      <t xml:space="preserve">National Science Board </t>
    </r>
    <r>
      <rPr>
        <vertAlign val="superscript"/>
        <sz val="10"/>
        <rFont val="Times New Roman"/>
        <family val="1"/>
      </rPr>
      <t>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</si>
</sst>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;\-0.0%;&quot;-&quot;??"/>
    <numFmt numFmtId="165" formatCode="#,##0;\-#,##0;&quot;-&quot;??"/>
    <numFmt numFmtId="166" formatCode="#,##0;\-#,##0;&quot;-&quot;?"/>
  </numFmts>
  <fonts count="1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theme="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vertAlign val="superscript"/>
      <sz val="8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5" fillId="0" borderId="1" xfId="0" applyFont="1" applyFill="1" applyBorder="1"/>
    <xf numFmtId="0" fontId="5" fillId="0" borderId="0" xfId="0" applyFont="1" applyFill="1" applyBorder="1"/>
    <xf numFmtId="0" fontId="5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center"/>
    </xf>
    <xf numFmtId="0" fontId="6" fillId="0" borderId="0" xfId="0" applyFont="1" applyFill="1" applyBorder="1"/>
    <xf numFmtId="165" fontId="6" fillId="0" borderId="0" xfId="0" applyNumberFormat="1" applyFont="1" applyBorder="1" applyAlignment="1">
      <alignment horizontal="right"/>
    </xf>
    <xf numFmtId="165" fontId="6" fillId="0" borderId="0" xfId="0" applyNumberFormat="1" applyFont="1" applyFill="1" applyBorder="1" applyAlignment="1">
      <alignment horizontal="right"/>
    </xf>
    <xf numFmtId="166" fontId="6" fillId="0" borderId="0" xfId="0" applyNumberFormat="1" applyFont="1" applyBorder="1" applyAlignment="1">
      <alignment horizontal="right"/>
    </xf>
    <xf numFmtId="164" fontId="3" fillId="0" borderId="0" xfId="1" applyNumberFormat="1" applyFont="1" applyBorder="1" applyAlignment="1">
      <alignment horizontal="right"/>
    </xf>
    <xf numFmtId="0" fontId="6" fillId="0" borderId="2" xfId="0" applyFont="1" applyFill="1" applyBorder="1"/>
    <xf numFmtId="165" fontId="6" fillId="0" borderId="2" xfId="0" applyNumberFormat="1" applyFont="1" applyBorder="1" applyAlignment="1">
      <alignment horizontal="right"/>
    </xf>
    <xf numFmtId="166" fontId="6" fillId="0" borderId="2" xfId="0" applyNumberFormat="1" applyFont="1" applyBorder="1" applyAlignment="1">
      <alignment horizontal="right"/>
    </xf>
    <xf numFmtId="164" fontId="3" fillId="0" borderId="2" xfId="1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6" fontId="3" fillId="0" borderId="0" xfId="0" applyNumberFormat="1" applyFont="1" applyBorder="1" applyAlignment="1">
      <alignment horizontal="right"/>
    </xf>
    <xf numFmtId="0" fontId="3" fillId="0" borderId="0" xfId="0" applyFont="1" applyFill="1" applyBorder="1"/>
    <xf numFmtId="165" fontId="3" fillId="0" borderId="0" xfId="0" applyNumberFormat="1" applyFont="1" applyFill="1" applyBorder="1" applyAlignment="1">
      <alignment horizontal="right"/>
    </xf>
    <xf numFmtId="0" fontId="3" fillId="0" borderId="2" xfId="0" applyFont="1" applyFill="1" applyBorder="1"/>
    <xf numFmtId="165" fontId="3" fillId="0" borderId="2" xfId="0" applyNumberFormat="1" applyFont="1" applyBorder="1" applyAlignment="1">
      <alignment horizontal="right"/>
    </xf>
    <xf numFmtId="165" fontId="3" fillId="0" borderId="2" xfId="0" applyNumberFormat="1" applyFont="1" applyFill="1" applyBorder="1" applyAlignment="1">
      <alignment horizontal="right"/>
    </xf>
    <xf numFmtId="166" fontId="3" fillId="0" borderId="2" xfId="0" applyNumberFormat="1" applyFont="1" applyBorder="1" applyAlignment="1">
      <alignment horizontal="right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 indent="1"/>
    </xf>
    <xf numFmtId="165" fontId="3" fillId="0" borderId="0" xfId="0" quotePrefix="1" applyNumberFormat="1" applyFont="1" applyFill="1" applyBorder="1" applyAlignment="1">
      <alignment horizontal="right"/>
    </xf>
    <xf numFmtId="165" fontId="3" fillId="0" borderId="0" xfId="0" quotePrefix="1" applyNumberFormat="1" applyFont="1" applyBorder="1" applyAlignment="1">
      <alignment horizontal="right"/>
    </xf>
    <xf numFmtId="165" fontId="8" fillId="0" borderId="2" xfId="0" applyNumberFormat="1" applyFont="1" applyFill="1" applyBorder="1" applyAlignment="1">
      <alignment horizontal="right"/>
    </xf>
    <xf numFmtId="0" fontId="5" fillId="0" borderId="4" xfId="0" applyFont="1" applyFill="1" applyBorder="1"/>
    <xf numFmtId="165" fontId="5" fillId="0" borderId="4" xfId="0" applyNumberFormat="1" applyFont="1" applyBorder="1" applyAlignment="1">
      <alignment horizontal="right"/>
    </xf>
    <xf numFmtId="166" fontId="5" fillId="0" borderId="2" xfId="0" applyNumberFormat="1" applyFont="1" applyBorder="1" applyAlignment="1">
      <alignment horizontal="right"/>
    </xf>
    <xf numFmtId="164" fontId="5" fillId="0" borderId="5" xfId="1" applyNumberFormat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/>
    <xf numFmtId="0" fontId="5" fillId="0" borderId="0" xfId="0" applyFont="1"/>
    <xf numFmtId="0" fontId="9" fillId="0" borderId="0" xfId="0" applyFont="1"/>
    <xf numFmtId="0" fontId="10" fillId="0" borderId="0" xfId="0" applyFont="1" applyFill="1" applyBorder="1" applyAlignment="1">
      <alignment horizontal="left" vertical="top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left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showGridLines="0" tabSelected="1" zoomScale="102" zoomScaleNormal="100" workbookViewId="0">
      <selection activeCell="A28" sqref="A28:F28"/>
    </sheetView>
  </sheetViews>
  <sheetFormatPr defaultColWidth="8.85546875" defaultRowHeight="12.75" x14ac:dyDescent="0.2"/>
  <cols>
    <col min="1" max="1" width="34" style="34" customWidth="1"/>
    <col min="2" max="2" width="9.42578125" style="34" customWidth="1"/>
    <col min="3" max="3" width="12.28515625" style="34" customWidth="1"/>
    <col min="4" max="4" width="8.85546875" style="34" customWidth="1"/>
    <col min="5" max="5" width="7.85546875" style="34" customWidth="1"/>
    <col min="6" max="6" width="7.7109375" style="34" bestFit="1" customWidth="1"/>
    <col min="7" max="16384" width="8.85546875" style="34"/>
  </cols>
  <sheetData>
    <row r="1" spans="1:6" ht="14.25" x14ac:dyDescent="0.2">
      <c r="A1" s="41" t="s">
        <v>21</v>
      </c>
      <c r="B1" s="41"/>
      <c r="C1" s="41"/>
      <c r="D1" s="41"/>
      <c r="E1" s="41"/>
      <c r="F1" s="41"/>
    </row>
    <row r="2" spans="1:6" ht="13.5" thickBot="1" x14ac:dyDescent="0.25">
      <c r="A2" s="42" t="s">
        <v>2</v>
      </c>
      <c r="B2" s="42"/>
      <c r="C2" s="42"/>
      <c r="D2" s="42"/>
      <c r="E2" s="42"/>
      <c r="F2" s="42"/>
    </row>
    <row r="3" spans="1:6" ht="28.9" customHeight="1" x14ac:dyDescent="0.2">
      <c r="A3" s="1"/>
      <c r="B3" s="44" t="s">
        <v>16</v>
      </c>
      <c r="C3" s="47" t="s">
        <v>17</v>
      </c>
      <c r="D3" s="44" t="s">
        <v>18</v>
      </c>
      <c r="E3" s="52" t="s">
        <v>19</v>
      </c>
      <c r="F3" s="53"/>
    </row>
    <row r="4" spans="1:6" ht="14.25" customHeight="1" x14ac:dyDescent="0.2">
      <c r="A4" s="2"/>
      <c r="B4" s="50"/>
      <c r="C4" s="48"/>
      <c r="D4" s="45"/>
      <c r="E4" s="54" t="s">
        <v>20</v>
      </c>
      <c r="F4" s="54"/>
    </row>
    <row r="5" spans="1:6" x14ac:dyDescent="0.2">
      <c r="A5" s="3"/>
      <c r="B5" s="51"/>
      <c r="C5" s="49"/>
      <c r="D5" s="46"/>
      <c r="E5" s="33" t="s">
        <v>0</v>
      </c>
      <c r="F5" s="33" t="s">
        <v>1</v>
      </c>
    </row>
    <row r="6" spans="1:6" x14ac:dyDescent="0.2">
      <c r="A6" s="4" t="s">
        <v>3</v>
      </c>
      <c r="B6" s="5"/>
      <c r="C6" s="5"/>
      <c r="D6" s="5"/>
      <c r="E6" s="5"/>
      <c r="F6" s="6"/>
    </row>
    <row r="7" spans="1:6" x14ac:dyDescent="0.2">
      <c r="A7" s="7" t="s">
        <v>4</v>
      </c>
      <c r="B7" s="8">
        <v>1310</v>
      </c>
      <c r="C7" s="9">
        <v>1310</v>
      </c>
      <c r="D7" s="8">
        <v>1310</v>
      </c>
      <c r="E7" s="10">
        <f>(D7-C7)</f>
        <v>0</v>
      </c>
      <c r="F7" s="11">
        <f t="shared" ref="F7:F8" si="0">(D7/C7)-1</f>
        <v>0</v>
      </c>
    </row>
    <row r="8" spans="1:6" ht="15.75" x14ac:dyDescent="0.2">
      <c r="A8" s="12" t="s">
        <v>28</v>
      </c>
      <c r="B8" s="13">
        <v>42</v>
      </c>
      <c r="C8" s="13">
        <v>42</v>
      </c>
      <c r="D8" s="13">
        <v>42</v>
      </c>
      <c r="E8" s="14">
        <f t="shared" ref="E8:E9" si="1">(D8-C8)</f>
        <v>0</v>
      </c>
      <c r="F8" s="15">
        <f t="shared" si="0"/>
        <v>0</v>
      </c>
    </row>
    <row r="9" spans="1:6" x14ac:dyDescent="0.2">
      <c r="A9" s="7" t="s">
        <v>5</v>
      </c>
      <c r="B9" s="8">
        <f>SUM(B7:B8)</f>
        <v>1352</v>
      </c>
      <c r="C9" s="8">
        <f t="shared" ref="C9:D9" si="2">SUM(C7:C8)</f>
        <v>1352</v>
      </c>
      <c r="D9" s="8">
        <f t="shared" si="2"/>
        <v>1352</v>
      </c>
      <c r="E9" s="10">
        <f t="shared" si="1"/>
        <v>0</v>
      </c>
      <c r="F9" s="11">
        <f>(D9/C9)-1</f>
        <v>0</v>
      </c>
    </row>
    <row r="10" spans="1:6" x14ac:dyDescent="0.2">
      <c r="A10" s="7"/>
      <c r="B10" s="16"/>
      <c r="C10" s="16"/>
      <c r="D10" s="16"/>
      <c r="E10" s="17"/>
      <c r="F10" s="11"/>
    </row>
    <row r="11" spans="1:6" x14ac:dyDescent="0.2">
      <c r="A11" s="18" t="s">
        <v>6</v>
      </c>
      <c r="B11" s="16"/>
      <c r="C11" s="16"/>
      <c r="D11" s="16"/>
      <c r="E11" s="17"/>
      <c r="F11" s="11"/>
    </row>
    <row r="12" spans="1:6" x14ac:dyDescent="0.2">
      <c r="A12" s="18" t="s">
        <v>4</v>
      </c>
      <c r="B12" s="16">
        <v>1281</v>
      </c>
      <c r="C12" s="19">
        <v>1285</v>
      </c>
      <c r="D12" s="19">
        <v>1310</v>
      </c>
      <c r="E12" s="17">
        <f>(D12-C12)</f>
        <v>25</v>
      </c>
      <c r="F12" s="11">
        <f>(D12/C12)-1</f>
        <v>1.9455252918287869E-2</v>
      </c>
    </row>
    <row r="13" spans="1:6" ht="15.75" x14ac:dyDescent="0.2">
      <c r="A13" s="20" t="s">
        <v>28</v>
      </c>
      <c r="B13" s="21">
        <v>39</v>
      </c>
      <c r="C13" s="22">
        <v>42</v>
      </c>
      <c r="D13" s="22">
        <v>42</v>
      </c>
      <c r="E13" s="23">
        <f t="shared" ref="E13:E26" si="3">(D13-C13)</f>
        <v>0</v>
      </c>
      <c r="F13" s="15">
        <f>(D13/C13)-1</f>
        <v>0</v>
      </c>
    </row>
    <row r="14" spans="1:6" ht="15.75" x14ac:dyDescent="0.2">
      <c r="A14" s="18" t="s">
        <v>29</v>
      </c>
      <c r="B14" s="16">
        <f>SUM(B12:B13)</f>
        <v>1320</v>
      </c>
      <c r="C14" s="16">
        <f t="shared" ref="C14:D14" si="4">SUM(C12:C13)</f>
        <v>1327</v>
      </c>
      <c r="D14" s="16">
        <f t="shared" si="4"/>
        <v>1352</v>
      </c>
      <c r="E14" s="17">
        <f t="shared" si="3"/>
        <v>25</v>
      </c>
      <c r="F14" s="11">
        <f>(D14/C14)-1</f>
        <v>1.8839487565938118E-2</v>
      </c>
    </row>
    <row r="15" spans="1:6" x14ac:dyDescent="0.2">
      <c r="A15" s="24"/>
      <c r="B15" s="16"/>
      <c r="C15" s="19"/>
      <c r="D15" s="16"/>
      <c r="E15" s="17" t="s">
        <v>15</v>
      </c>
      <c r="F15" s="11"/>
    </row>
    <row r="16" spans="1:6" ht="15.75" x14ac:dyDescent="0.2">
      <c r="A16" s="24" t="s">
        <v>30</v>
      </c>
      <c r="B16" s="16">
        <v>78</v>
      </c>
      <c r="C16" s="16">
        <f t="shared" ref="C16:D16" si="5">(C17+C18)</f>
        <v>78</v>
      </c>
      <c r="D16" s="16">
        <f t="shared" si="5"/>
        <v>78</v>
      </c>
      <c r="E16" s="17">
        <f t="shared" si="3"/>
        <v>0</v>
      </c>
      <c r="F16" s="11">
        <f t="shared" ref="F16:F20" si="6">(D16/C16)-1</f>
        <v>0</v>
      </c>
    </row>
    <row r="17" spans="1:6" x14ac:dyDescent="0.2">
      <c r="A17" s="25" t="s">
        <v>10</v>
      </c>
      <c r="B17" s="16">
        <v>73</v>
      </c>
      <c r="C17" s="26">
        <v>73</v>
      </c>
      <c r="D17" s="27">
        <v>73</v>
      </c>
      <c r="E17" s="17">
        <f t="shared" si="3"/>
        <v>0</v>
      </c>
      <c r="F17" s="11">
        <f t="shared" si="6"/>
        <v>0</v>
      </c>
    </row>
    <row r="18" spans="1:6" x14ac:dyDescent="0.2">
      <c r="A18" s="25" t="s">
        <v>11</v>
      </c>
      <c r="B18" s="16">
        <v>5</v>
      </c>
      <c r="C18" s="26">
        <v>5</v>
      </c>
      <c r="D18" s="27">
        <v>5</v>
      </c>
      <c r="E18" s="17">
        <f t="shared" si="3"/>
        <v>0</v>
      </c>
      <c r="F18" s="11">
        <f t="shared" si="6"/>
        <v>0</v>
      </c>
    </row>
    <row r="19" spans="1:6" ht="15.75" x14ac:dyDescent="0.2">
      <c r="A19" s="18" t="s">
        <v>31</v>
      </c>
      <c r="B19" s="16">
        <v>17</v>
      </c>
      <c r="C19" s="19">
        <v>18</v>
      </c>
      <c r="D19" s="16">
        <v>19</v>
      </c>
      <c r="E19" s="17">
        <f t="shared" si="3"/>
        <v>1</v>
      </c>
      <c r="F19" s="11">
        <f t="shared" si="6"/>
        <v>5.555555555555558E-2</v>
      </c>
    </row>
    <row r="20" spans="1:6" ht="15.75" x14ac:dyDescent="0.2">
      <c r="A20" s="20" t="s">
        <v>27</v>
      </c>
      <c r="B20" s="21">
        <v>3</v>
      </c>
      <c r="C20" s="22">
        <v>3</v>
      </c>
      <c r="D20" s="21">
        <v>3</v>
      </c>
      <c r="E20" s="23">
        <f t="shared" si="3"/>
        <v>0</v>
      </c>
      <c r="F20" s="15">
        <f t="shared" si="6"/>
        <v>0</v>
      </c>
    </row>
    <row r="21" spans="1:6" x14ac:dyDescent="0.2">
      <c r="A21" s="18" t="s">
        <v>13</v>
      </c>
      <c r="B21" s="16">
        <f>(B14+B16+B19+B20)</f>
        <v>1418</v>
      </c>
      <c r="C21" s="16">
        <f t="shared" ref="C21:D21" si="7">(C14+C16+C19+C20)</f>
        <v>1426</v>
      </c>
      <c r="D21" s="16">
        <f t="shared" si="7"/>
        <v>1452</v>
      </c>
      <c r="E21" s="17">
        <f t="shared" si="3"/>
        <v>26</v>
      </c>
      <c r="F21" s="11">
        <f>(D21/C21)-1</f>
        <v>1.8232819074333717E-2</v>
      </c>
    </row>
    <row r="22" spans="1:6" x14ac:dyDescent="0.2">
      <c r="A22" s="18"/>
      <c r="B22" s="16"/>
      <c r="C22" s="19"/>
      <c r="D22" s="16"/>
      <c r="E22" s="17" t="s">
        <v>15</v>
      </c>
      <c r="F22" s="11"/>
    </row>
    <row r="23" spans="1:6" x14ac:dyDescent="0.2">
      <c r="A23" s="18" t="s">
        <v>14</v>
      </c>
      <c r="B23" s="16">
        <v>184</v>
      </c>
      <c r="C23" s="19">
        <v>183</v>
      </c>
      <c r="D23" s="16">
        <v>195</v>
      </c>
      <c r="E23" s="17">
        <f t="shared" si="3"/>
        <v>12</v>
      </c>
      <c r="F23" s="11">
        <f t="shared" ref="F23:F25" si="8">(D23/C23)-1</f>
        <v>6.5573770491803351E-2</v>
      </c>
    </row>
    <row r="24" spans="1:6" x14ac:dyDescent="0.2">
      <c r="A24" s="18" t="s">
        <v>7</v>
      </c>
      <c r="B24" s="19">
        <v>1</v>
      </c>
      <c r="C24" s="19">
        <v>3</v>
      </c>
      <c r="D24" s="16">
        <v>3</v>
      </c>
      <c r="E24" s="17">
        <f t="shared" si="3"/>
        <v>0</v>
      </c>
      <c r="F24" s="11">
        <f t="shared" si="8"/>
        <v>0</v>
      </c>
    </row>
    <row r="25" spans="1:6" x14ac:dyDescent="0.2">
      <c r="A25" s="18" t="s">
        <v>8</v>
      </c>
      <c r="B25" s="22">
        <v>449</v>
      </c>
      <c r="C25" s="22">
        <v>449</v>
      </c>
      <c r="D25" s="28">
        <v>449</v>
      </c>
      <c r="E25" s="23">
        <f t="shared" si="3"/>
        <v>0</v>
      </c>
      <c r="F25" s="15">
        <f t="shared" si="8"/>
        <v>0</v>
      </c>
    </row>
    <row r="26" spans="1:6" s="35" customFormat="1" ht="13.5" thickBot="1" x14ac:dyDescent="0.25">
      <c r="A26" s="29" t="s">
        <v>9</v>
      </c>
      <c r="B26" s="30">
        <f>SUM(B21, B23,B24,B25)</f>
        <v>2052</v>
      </c>
      <c r="C26" s="30">
        <f t="shared" ref="C26:D26" si="9">SUM(C21, C23,C24,C25)</f>
        <v>2061</v>
      </c>
      <c r="D26" s="30">
        <f t="shared" si="9"/>
        <v>2099</v>
      </c>
      <c r="E26" s="31">
        <f t="shared" si="3"/>
        <v>38</v>
      </c>
      <c r="F26" s="32">
        <f>(D26/C26)-1</f>
        <v>1.8437651625424545E-2</v>
      </c>
    </row>
    <row r="27" spans="1:6" ht="15" customHeight="1" x14ac:dyDescent="0.2">
      <c r="A27" s="43" t="s">
        <v>12</v>
      </c>
      <c r="B27" s="43"/>
      <c r="C27" s="43"/>
      <c r="D27" s="43"/>
      <c r="E27" s="43"/>
      <c r="F27" s="43"/>
    </row>
    <row r="28" spans="1:6" ht="56.25" customHeight="1" x14ac:dyDescent="0.2">
      <c r="A28" s="55" t="s">
        <v>26</v>
      </c>
      <c r="B28" s="55"/>
      <c r="C28" s="55"/>
      <c r="D28" s="55"/>
      <c r="E28" s="55"/>
      <c r="F28" s="55"/>
    </row>
    <row r="29" spans="1:6" ht="15.6" customHeight="1" x14ac:dyDescent="0.2">
      <c r="A29" s="37" t="s">
        <v>22</v>
      </c>
      <c r="B29" s="37"/>
      <c r="C29" s="37"/>
      <c r="D29" s="37"/>
      <c r="E29" s="37"/>
      <c r="F29" s="37"/>
    </row>
    <row r="30" spans="1:6" ht="15.6" customHeight="1" x14ac:dyDescent="0.2">
      <c r="A30" s="38" t="s">
        <v>23</v>
      </c>
      <c r="B30" s="38"/>
      <c r="C30" s="38"/>
      <c r="D30" s="38"/>
      <c r="E30" s="38"/>
      <c r="F30" s="38"/>
    </row>
    <row r="31" spans="1:6" ht="15.6" customHeight="1" x14ac:dyDescent="0.2">
      <c r="A31" s="39" t="s">
        <v>24</v>
      </c>
      <c r="B31" s="39"/>
      <c r="C31" s="39"/>
      <c r="D31" s="39"/>
      <c r="E31" s="39"/>
      <c r="F31" s="39"/>
    </row>
    <row r="32" spans="1:6" ht="15.6" customHeight="1" x14ac:dyDescent="0.2">
      <c r="A32" s="40" t="s">
        <v>25</v>
      </c>
      <c r="B32" s="40"/>
      <c r="C32" s="40"/>
      <c r="D32" s="40"/>
      <c r="E32" s="40"/>
      <c r="F32" s="40"/>
    </row>
    <row r="33" spans="1:6" x14ac:dyDescent="0.2">
      <c r="A33" s="36"/>
      <c r="B33" s="36"/>
      <c r="C33" s="36"/>
      <c r="D33" s="36"/>
      <c r="E33" s="36"/>
      <c r="F33" s="36"/>
    </row>
  </sheetData>
  <mergeCells count="13">
    <mergeCell ref="A29:F29"/>
    <mergeCell ref="A30:F30"/>
    <mergeCell ref="A31:F31"/>
    <mergeCell ref="A32:F32"/>
    <mergeCell ref="A1:F1"/>
    <mergeCell ref="A2:F2"/>
    <mergeCell ref="A27:F27"/>
    <mergeCell ref="D3:D5"/>
    <mergeCell ref="C3:C5"/>
    <mergeCell ref="B3:B5"/>
    <mergeCell ref="E3:F3"/>
    <mergeCell ref="E4:F4"/>
    <mergeCell ref="A28:F28"/>
  </mergeCells>
  <phoneticPr fontId="4" type="noConversion"/>
  <printOptions horizontalCentered="1"/>
  <pageMargins left="0.75" right="0.75" top="1" bottom="1" header="0.5" footer="0.5"/>
  <pageSetup firstPageNumber="4" orientation="portrait" useFirstPageNumber="1" r:id="rId1"/>
  <headerFooter alignWithMargins="0">
    <oddFooter>&amp;C&amp;"Times New Roman,Regular"Model Organization -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NSF Workforce</vt:lpstr>
    </vt:vector>
  </TitlesOfParts>
  <Company>National Science Foundation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jgarnesk</dc:creator>
  <cp:lastModifiedBy>coxenrid</cp:lastModifiedBy>
  <cp:lastPrinted>2010-09-09T17:48:39Z</cp:lastPrinted>
  <dcterms:created xsi:type="dcterms:W3CDTF">2009-03-10T20:15:50Z</dcterms:created>
  <dcterms:modified xsi:type="dcterms:W3CDTF">2013-04-04T12:17:58Z</dcterms:modified>
</cp:coreProperties>
</file>