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8325" windowHeight="6435"/>
  </bookViews>
  <sheets>
    <sheet name="AOAM by Function" sheetId="1" r:id="rId1"/>
  </sheets>
  <calcPr calcId="145621"/>
</workbook>
</file>

<file path=xl/calcChain.xml><?xml version="1.0" encoding="utf-8"?>
<calcChain xmlns="http://schemas.openxmlformats.org/spreadsheetml/2006/main">
  <c r="B16" i="1" l="1"/>
  <c r="D14" i="1"/>
  <c r="D16" i="1" s="1"/>
  <c r="B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C14" i="1"/>
  <c r="C15" i="1" l="1"/>
  <c r="C16" i="1" s="1"/>
  <c r="E14" i="1"/>
  <c r="F14" i="1" s="1"/>
  <c r="F6" i="1"/>
  <c r="E16" i="1" l="1"/>
  <c r="F16" i="1" s="1"/>
</calcChain>
</file>

<file path=xl/sharedStrings.xml><?xml version="1.0" encoding="utf-8"?>
<sst xmlns="http://schemas.openxmlformats.org/spreadsheetml/2006/main" count="23" uniqueCount="23">
  <si>
    <t>Amount</t>
  </si>
  <si>
    <t>Percent</t>
  </si>
  <si>
    <t>(Dollars in Millions)</t>
  </si>
  <si>
    <t>Total, AOAM</t>
  </si>
  <si>
    <t>Totals may not add due to rounding.</t>
  </si>
  <si>
    <t xml:space="preserve">Future NSF </t>
  </si>
  <si>
    <t>FY 2012
Actual</t>
  </si>
  <si>
    <t>FY 2014
Request</t>
  </si>
  <si>
    <t>Other Infrastructure</t>
  </si>
  <si>
    <t>Space Rental</t>
  </si>
  <si>
    <t>Information Technology</t>
  </si>
  <si>
    <t>Travel</t>
  </si>
  <si>
    <t>Operating Expenses</t>
  </si>
  <si>
    <t>Management of Human Capital</t>
  </si>
  <si>
    <t xml:space="preserve">Personnel Compensation &amp; Benefits </t>
  </si>
  <si>
    <t>Summary of Agency Operations and Award Management</t>
  </si>
  <si>
    <t>Subtotal, AOAM</t>
  </si>
  <si>
    <r>
      <t>FY 2012 Enacted/ Annualized
FY 2013 CR</t>
    </r>
    <r>
      <rPr>
        <vertAlign val="superscript"/>
        <sz val="10"/>
        <rFont val="Times New Roman"/>
        <family val="1"/>
      </rPr>
      <t>1</t>
    </r>
  </si>
  <si>
    <r>
      <t>FY 2013 Adjustment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</si>
  <si>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This budget line is included to adjust for an item specific to the FY 2013 continuing resolution:  $1.83 million for the 0.612 percent increase provided by the continuing resolution.</t>
    </r>
  </si>
  <si>
    <t>FY 2012 Enacted</t>
  </si>
  <si>
    <t xml:space="preserve">
Change Over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</si>
  <si>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full-year 2013 appropriation was not enacted at the time the budget was prepared.  Therefore this account was operating under a continuing resolution (P.L. 112-175).  The amounts shown for FY 2013 are placeholders and reflect an annualization of P.L. 112-175</t>
    </r>
    <r>
      <rPr>
        <sz val="8"/>
        <rFont val="Times New Roman"/>
        <family val="1"/>
      </rPr>
      <t xml:space="preserve"> at the account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</si>
</sst>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164" fontId="5" fillId="0" borderId="5" xfId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6" fontId="5" fillId="0" borderId="6" xfId="0" applyNumberFormat="1" applyFont="1" applyFill="1" applyBorder="1"/>
    <xf numFmtId="164" fontId="5" fillId="0" borderId="6" xfId="1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165" fontId="5" fillId="0" borderId="5" xfId="0" applyNumberFormat="1" applyFont="1" applyFill="1" applyBorder="1"/>
    <xf numFmtId="165" fontId="2" fillId="0" borderId="5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zoomScale="95" zoomScaleNormal="99" workbookViewId="0">
      <selection activeCell="E24" sqref="E24"/>
    </sheetView>
  </sheetViews>
  <sheetFormatPr defaultRowHeight="12.75" x14ac:dyDescent="0.2"/>
  <cols>
    <col min="1" max="1" width="32.42578125" customWidth="1"/>
    <col min="2" max="2" width="8.7109375" bestFit="1" customWidth="1"/>
    <col min="3" max="3" width="11.7109375" customWidth="1"/>
    <col min="4" max="4" width="7.85546875" bestFit="1" customWidth="1"/>
    <col min="5" max="5" width="7.28515625" bestFit="1" customWidth="1"/>
    <col min="6" max="6" width="6.42578125" customWidth="1"/>
  </cols>
  <sheetData>
    <row r="1" spans="1:6" ht="20.25" customHeight="1" x14ac:dyDescent="0.2">
      <c r="A1" s="26" t="s">
        <v>15</v>
      </c>
      <c r="B1" s="26"/>
      <c r="C1" s="26"/>
      <c r="D1" s="26"/>
      <c r="E1" s="26"/>
      <c r="F1" s="26"/>
    </row>
    <row r="2" spans="1:6" ht="13.5" thickBot="1" x14ac:dyDescent="0.25">
      <c r="A2" s="27" t="s">
        <v>2</v>
      </c>
      <c r="B2" s="27"/>
      <c r="C2" s="27"/>
      <c r="D2" s="27"/>
      <c r="E2" s="27"/>
      <c r="F2" s="27"/>
    </row>
    <row r="3" spans="1:6" ht="30.75" customHeight="1" x14ac:dyDescent="0.2">
      <c r="A3" s="2"/>
      <c r="B3" s="31" t="s">
        <v>6</v>
      </c>
      <c r="C3" s="28" t="s">
        <v>17</v>
      </c>
      <c r="D3" s="31" t="s">
        <v>7</v>
      </c>
      <c r="E3" s="34" t="s">
        <v>21</v>
      </c>
      <c r="F3" s="35"/>
    </row>
    <row r="4" spans="1:6" x14ac:dyDescent="0.2">
      <c r="A4" s="2"/>
      <c r="B4" s="32"/>
      <c r="C4" s="29"/>
      <c r="D4" s="32"/>
      <c r="E4" s="36" t="s">
        <v>20</v>
      </c>
      <c r="F4" s="36"/>
    </row>
    <row r="5" spans="1:6" x14ac:dyDescent="0.2">
      <c r="A5" s="3"/>
      <c r="B5" s="33"/>
      <c r="C5" s="30"/>
      <c r="D5" s="33"/>
      <c r="E5" s="4" t="s">
        <v>0</v>
      </c>
      <c r="F5" s="4" t="s">
        <v>1</v>
      </c>
    </row>
    <row r="6" spans="1:6" x14ac:dyDescent="0.2">
      <c r="A6" s="10" t="s">
        <v>14</v>
      </c>
      <c r="B6" s="14">
        <v>198.15748970000001</v>
      </c>
      <c r="C6" s="14">
        <v>202.91</v>
      </c>
      <c r="D6" s="14">
        <v>210.17</v>
      </c>
      <c r="E6" s="14">
        <f>D6-C6</f>
        <v>7.2599999999999909</v>
      </c>
      <c r="F6" s="15">
        <f>IF(C6=0,"N/A  ",E6/C6)</f>
        <v>3.5779409590458777E-2</v>
      </c>
    </row>
    <row r="7" spans="1:6" x14ac:dyDescent="0.2">
      <c r="A7" s="5" t="s">
        <v>13</v>
      </c>
      <c r="B7" s="7">
        <v>9.6690299999999993</v>
      </c>
      <c r="C7" s="7">
        <v>9.4</v>
      </c>
      <c r="D7" s="7">
        <v>7.98</v>
      </c>
      <c r="E7" s="7">
        <f t="shared" ref="E7:E14" si="0">D7-C7</f>
        <v>-1.42</v>
      </c>
      <c r="F7" s="6">
        <f t="shared" ref="F7:F14" si="1">IF(C7=0,"N/A  ",E7/C7)</f>
        <v>-0.15106382978723404</v>
      </c>
    </row>
    <row r="8" spans="1:6" x14ac:dyDescent="0.2">
      <c r="A8" s="5" t="s">
        <v>11</v>
      </c>
      <c r="B8" s="7">
        <v>5.35</v>
      </c>
      <c r="C8" s="7">
        <v>6.04</v>
      </c>
      <c r="D8" s="7">
        <v>5.35</v>
      </c>
      <c r="E8" s="7">
        <f t="shared" si="0"/>
        <v>-0.69000000000000039</v>
      </c>
      <c r="F8" s="6">
        <f t="shared" si="1"/>
        <v>-0.11423841059602656</v>
      </c>
    </row>
    <row r="9" spans="1:6" x14ac:dyDescent="0.2">
      <c r="A9" s="5" t="s">
        <v>10</v>
      </c>
      <c r="B9" s="7">
        <v>30.655919999999998</v>
      </c>
      <c r="C9" s="7">
        <v>26.1</v>
      </c>
      <c r="D9" s="7">
        <v>22.18</v>
      </c>
      <c r="E9" s="7">
        <f t="shared" si="0"/>
        <v>-3.9200000000000017</v>
      </c>
      <c r="F9" s="6">
        <f t="shared" si="1"/>
        <v>-0.15019157088122612</v>
      </c>
    </row>
    <row r="10" spans="1:6" x14ac:dyDescent="0.2">
      <c r="A10" s="5" t="s">
        <v>9</v>
      </c>
      <c r="B10" s="7">
        <v>26.8</v>
      </c>
      <c r="C10" s="7">
        <v>26.39</v>
      </c>
      <c r="D10" s="7">
        <v>31.38</v>
      </c>
      <c r="E10" s="7">
        <f t="shared" si="0"/>
        <v>4.9899999999999984</v>
      </c>
      <c r="F10" s="6">
        <f t="shared" si="1"/>
        <v>0.18908677529367179</v>
      </c>
    </row>
    <row r="11" spans="1:6" x14ac:dyDescent="0.2">
      <c r="A11" s="5" t="s">
        <v>12</v>
      </c>
      <c r="B11" s="7">
        <v>13.55</v>
      </c>
      <c r="C11" s="7">
        <v>15.260000000000002</v>
      </c>
      <c r="D11" s="7">
        <v>13.220000000000002</v>
      </c>
      <c r="E11" s="7">
        <f t="shared" si="0"/>
        <v>-2.0399999999999991</v>
      </c>
      <c r="F11" s="6">
        <f t="shared" si="1"/>
        <v>-0.13368283093053729</v>
      </c>
    </row>
    <row r="12" spans="1:6" x14ac:dyDescent="0.2">
      <c r="A12" s="5" t="s">
        <v>8</v>
      </c>
      <c r="B12" s="7">
        <v>12.42</v>
      </c>
      <c r="C12" s="7">
        <v>10.69</v>
      </c>
      <c r="D12" s="7">
        <v>11.34</v>
      </c>
      <c r="E12" s="7">
        <f t="shared" si="0"/>
        <v>0.65000000000000036</v>
      </c>
      <c r="F12" s="6">
        <f t="shared" si="1"/>
        <v>6.0804490177736238E-2</v>
      </c>
    </row>
    <row r="13" spans="1:6" ht="12.95" customHeight="1" x14ac:dyDescent="0.2">
      <c r="A13" s="3" t="s">
        <v>5</v>
      </c>
      <c r="B13" s="8">
        <v>2.7</v>
      </c>
      <c r="C13" s="8">
        <v>2.61</v>
      </c>
      <c r="D13" s="8">
        <v>2.67</v>
      </c>
      <c r="E13" s="8">
        <f t="shared" si="0"/>
        <v>6.0000000000000053E-2</v>
      </c>
      <c r="F13" s="9">
        <f t="shared" si="1"/>
        <v>2.2988505747126457E-2</v>
      </c>
    </row>
    <row r="14" spans="1:6" s="1" customFormat="1" ht="13.5" thickBot="1" x14ac:dyDescent="0.25">
      <c r="A14" s="11" t="s">
        <v>16</v>
      </c>
      <c r="B14" s="21">
        <f>SUM(B6:B13)</f>
        <v>299.30243970000004</v>
      </c>
      <c r="C14" s="21">
        <f t="shared" ref="C14:D14" si="2">SUM(C6:C13)</f>
        <v>299.39999999999998</v>
      </c>
      <c r="D14" s="21">
        <f t="shared" si="2"/>
        <v>304.29000000000002</v>
      </c>
      <c r="E14" s="21">
        <f t="shared" si="0"/>
        <v>4.8900000000000432</v>
      </c>
      <c r="F14" s="12">
        <f t="shared" si="1"/>
        <v>1.6332665330661467E-2</v>
      </c>
    </row>
    <row r="15" spans="1:6" s="1" customFormat="1" ht="15.75" x14ac:dyDescent="0.2">
      <c r="A15" s="16" t="s">
        <v>18</v>
      </c>
      <c r="B15" s="22"/>
      <c r="C15" s="23">
        <f>+C14*0.00612</f>
        <v>1.8323279999999997</v>
      </c>
      <c r="D15" s="22"/>
      <c r="E15" s="22"/>
      <c r="F15" s="17"/>
    </row>
    <row r="16" spans="1:6" s="1" customFormat="1" ht="13.5" thickBot="1" x14ac:dyDescent="0.25">
      <c r="A16" s="18" t="s">
        <v>3</v>
      </c>
      <c r="B16" s="19">
        <f>+B14</f>
        <v>299.30243970000004</v>
      </c>
      <c r="C16" s="19">
        <f>+C15+C14</f>
        <v>301.232328</v>
      </c>
      <c r="D16" s="19">
        <f>+D14</f>
        <v>304.29000000000002</v>
      </c>
      <c r="E16" s="19">
        <f>D16-C16</f>
        <v>3.057672000000025</v>
      </c>
      <c r="F16" s="20">
        <f>IF(C16=0,"N/A  ",E16/C16)</f>
        <v>1.0150544001373003E-2</v>
      </c>
    </row>
    <row r="17" spans="1:6" x14ac:dyDescent="0.2">
      <c r="A17" s="13" t="s">
        <v>4</v>
      </c>
    </row>
    <row r="18" spans="1:6" ht="33.6" customHeight="1" x14ac:dyDescent="0.2">
      <c r="A18" s="24" t="s">
        <v>22</v>
      </c>
      <c r="B18" s="24"/>
      <c r="C18" s="24"/>
      <c r="D18" s="24"/>
      <c r="E18" s="24"/>
      <c r="F18" s="24"/>
    </row>
    <row r="19" spans="1:6" ht="24" customHeight="1" x14ac:dyDescent="0.2">
      <c r="A19" s="25" t="s">
        <v>19</v>
      </c>
      <c r="B19" s="25"/>
      <c r="C19" s="25"/>
      <c r="D19" s="25"/>
      <c r="E19" s="25"/>
      <c r="F19" s="25"/>
    </row>
  </sheetData>
  <mergeCells count="9">
    <mergeCell ref="A18:F18"/>
    <mergeCell ref="A19:F19"/>
    <mergeCell ref="A1:F1"/>
    <mergeCell ref="A2:F2"/>
    <mergeCell ref="C3:C5"/>
    <mergeCell ref="B3:B5"/>
    <mergeCell ref="D3:D5"/>
    <mergeCell ref="E3:F3"/>
    <mergeCell ref="E4:F4"/>
  </mergeCells>
  <phoneticPr fontId="0" type="noConversion"/>
  <printOptions horizontalCentered="1"/>
  <pageMargins left="0.75" right="0.75" top="1" bottom="1" header="0.5" footer="0.5"/>
  <pageSetup scale="84" orientation="portrait" useFirstPageNumber="1" r:id="rId1"/>
  <headerFooter alignWithMargins="0">
    <oddFooter>&amp;C&amp;"Times New Roman,Regular"AOAM - &amp;P</oddFooter>
  </headerFooter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by Function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ewright</cp:lastModifiedBy>
  <cp:lastPrinted>2011-08-29T16:04:11Z</cp:lastPrinted>
  <dcterms:created xsi:type="dcterms:W3CDTF">2005-06-03T18:08:25Z</dcterms:created>
  <dcterms:modified xsi:type="dcterms:W3CDTF">2013-04-10T10:13:11Z</dcterms:modified>
</cp:coreProperties>
</file>