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105" windowWidth="22980" windowHeight="9525"/>
  </bookViews>
  <sheets>
    <sheet name="Total Obs - NEON" sheetId="1" r:id="rId1"/>
  </sheets>
  <calcPr calcId="145621"/>
</workbook>
</file>

<file path=xl/calcChain.xml><?xml version="1.0" encoding="utf-8"?>
<calcChain xmlns="http://schemas.openxmlformats.org/spreadsheetml/2006/main">
  <c r="G14" i="1" l="1"/>
  <c r="C14" i="1"/>
  <c r="J13" i="1"/>
  <c r="J14" i="1" s="1"/>
  <c r="I13" i="1"/>
  <c r="I14" i="1" s="1"/>
  <c r="H13" i="1"/>
  <c r="H14" i="1" s="1"/>
  <c r="G13" i="1"/>
  <c r="F13" i="1"/>
  <c r="F14" i="1" s="1"/>
  <c r="E13" i="1"/>
  <c r="E14" i="1" s="1"/>
  <c r="D13" i="1"/>
  <c r="D14" i="1" s="1"/>
  <c r="C13" i="1"/>
  <c r="B12" i="1"/>
  <c r="B13" i="1" s="1"/>
  <c r="B14" i="1" s="1"/>
  <c r="J9" i="1"/>
  <c r="I9" i="1"/>
  <c r="H9" i="1"/>
  <c r="G9" i="1"/>
  <c r="F9" i="1"/>
  <c r="E9" i="1"/>
  <c r="D9" i="1"/>
  <c r="C9" i="1"/>
  <c r="B9" i="1"/>
  <c r="C7" i="1"/>
  <c r="B7" i="1"/>
  <c r="B6" i="1"/>
</calcChain>
</file>

<file path=xl/sharedStrings.xml><?xml version="1.0" encoding="utf-8"?>
<sst xmlns="http://schemas.openxmlformats.org/spreadsheetml/2006/main" count="25" uniqueCount="25">
  <si>
    <t>(Dollars in Millions)</t>
  </si>
  <si>
    <t>ESTIMATES</t>
  </si>
  <si>
    <t>FY 2015</t>
  </si>
  <si>
    <t>FY 2016</t>
  </si>
  <si>
    <t>FY 2017</t>
  </si>
  <si>
    <t>FY 2018</t>
  </si>
  <si>
    <t>FY 2019</t>
  </si>
  <si>
    <t>R&amp;RA Obligations:</t>
  </si>
  <si>
    <t>Concept &amp; Development</t>
  </si>
  <si>
    <t>ARRA</t>
  </si>
  <si>
    <t>Subtotal, R&amp;RA Obligations</t>
  </si>
  <si>
    <t>MREFC Obligations:</t>
  </si>
  <si>
    <t>Implementation</t>
  </si>
  <si>
    <t>Subtotal, MREFC Obligations</t>
  </si>
  <si>
    <t>TOTAL Obligations</t>
  </si>
  <si>
    <t>Totals may not add due to rounding.</t>
  </si>
  <si>
    <t>Total Obligations for NEON</t>
  </si>
  <si>
    <r>
      <t>Prior
Years</t>
    </r>
    <r>
      <rPr>
        <vertAlign val="superscript"/>
        <sz val="10"/>
        <rFont val="Times New Roman"/>
        <family val="1"/>
      </rPr>
      <t>1</t>
    </r>
  </si>
  <si>
    <t>FY 2012
 Actual</t>
  </si>
  <si>
    <t>FY 2014
Request</t>
  </si>
  <si>
    <r>
      <t>Management and Operations</t>
    </r>
    <r>
      <rPr>
        <vertAlign val="superscript"/>
        <sz val="10"/>
        <rFont val="Times New Roman"/>
        <family val="1"/>
      </rPr>
      <t>3</t>
    </r>
  </si>
  <si>
    <r>
      <t xml:space="preserve">1 </t>
    </r>
    <r>
      <rPr>
        <sz val="8"/>
        <color indexed="8"/>
        <rFont val="Times New Roman"/>
        <family val="1"/>
      </rPr>
      <t>Concept &amp; Development and Implementation funding is cumulative of all prior years; Management &amp; Operations funding reflects the prior year actual only.</t>
    </r>
  </si>
  <si>
    <r>
      <rPr>
        <vertAlign val="superscript"/>
        <sz val="8"/>
        <color theme="1"/>
        <rFont val="Times New Roman"/>
        <family val="1"/>
      </rPr>
      <t xml:space="preserve">2 </t>
    </r>
    <r>
      <rPr>
        <sz val="8"/>
        <color theme="1"/>
        <rFont val="Times New Roman"/>
        <family val="1"/>
      </rPr>
      <t>A full-year 2013 appropriation was not enacted at the time the budget was prepared.  Therefore this project was operating under a continuing resolution (P.L. 112-175).  The amounts shown for FY 2013 are placeholders and reflect the FY 2012 Enacted amount.  The initial FY 2013 Request was $124.39 million: $91.0 million for MREFC and $33.39 million for R&amp;RA.  FY 2013 requirements are now estimated to be $98.32 million:  $91.0 million for MREFC and $7.32 million for R&amp;RA, as further discussed in the Cost and Schedule section below.  Any FY 2013 shortfall might need to be addressed in future budgets and could impact the total project cost and schedule baseline.</t>
    </r>
  </si>
  <si>
    <r>
      <t>3</t>
    </r>
    <r>
      <rPr>
        <sz val="8"/>
        <color indexed="8"/>
        <rFont val="Times New Roman"/>
        <family val="1"/>
      </rPr>
      <t xml:space="preserve"> Funding for Maintenance and Operations (M&amp;O) in outyears has been capped at now-year dollars, pending the results of a three year initial M&amp;O testing.  A final M&amp;O award, to be made after the three years concludes, will reflect these results.</t>
    </r>
  </si>
  <si>
    <r>
      <t>FY 2012 Enacted/
Annualized 
FY 2013 CR</t>
    </r>
    <r>
      <rPr>
        <vertAlign val="superscript"/>
        <sz val="10"/>
        <rFont val="Times New Roman"/>
        <family val="1"/>
      </rPr>
      <t>2</t>
    </r>
  </si>
</sst>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quot;$&quot;#,##0.00;\-&quot;$&quot;#,##0.00;&quot;-&quot;?"/>
    <numFmt numFmtId="165" formatCode="#,##0.00;#,##0.00;&quot;-&quot;?"/>
  </numFmts>
  <fonts count="11" x14ac:knownFonts="1">
    <font>
      <sz val="11"/>
      <color theme="1"/>
      <name val="Times New Roman"/>
      <family val="2"/>
    </font>
    <font>
      <b/>
      <sz val="11"/>
      <name val="Times New Roman"/>
      <family val="1"/>
    </font>
    <font>
      <sz val="10"/>
      <name val="Times New Roman"/>
      <family val="1"/>
    </font>
    <font>
      <vertAlign val="superscript"/>
      <sz val="10"/>
      <name val="Times New Roman"/>
      <family val="1"/>
    </font>
    <font>
      <b/>
      <sz val="10"/>
      <name val="Times New Roman"/>
      <family val="1"/>
    </font>
    <font>
      <i/>
      <sz val="10"/>
      <name val="Times New Roman"/>
      <family val="1"/>
    </font>
    <font>
      <sz val="8"/>
      <name val="Times New Roman"/>
      <family val="1"/>
    </font>
    <font>
      <sz val="8"/>
      <color indexed="8"/>
      <name val="Times New Roman"/>
      <family val="1"/>
    </font>
    <font>
      <sz val="8"/>
      <color theme="1"/>
      <name val="Times New Roman"/>
      <family val="1"/>
    </font>
    <font>
      <vertAlign val="superscript"/>
      <sz val="8"/>
      <color indexed="8"/>
      <name val="Times New Roman"/>
      <family val="1"/>
    </font>
    <font>
      <vertAlign val="superscript"/>
      <sz val="8"/>
      <color theme="1"/>
      <name val="Times New Roman"/>
      <family val="1"/>
    </font>
  </fonts>
  <fills count="3">
    <fill>
      <patternFill patternType="none"/>
    </fill>
    <fill>
      <patternFill patternType="gray125"/>
    </fill>
    <fill>
      <patternFill patternType="solid">
        <fgColor theme="0" tint="-0.14999847407452621"/>
        <bgColor indexed="64"/>
      </patternFill>
    </fill>
  </fills>
  <borders count="10">
    <border>
      <left/>
      <right/>
      <top/>
      <bottom/>
      <diagonal/>
    </border>
    <border>
      <left/>
      <right/>
      <top/>
      <bottom style="medium">
        <color auto="1"/>
      </bottom>
      <diagonal/>
    </border>
    <border>
      <left/>
      <right/>
      <top style="medium">
        <color auto="1"/>
      </top>
      <bottom/>
      <diagonal/>
    </border>
    <border>
      <left style="thin">
        <color auto="1"/>
      </left>
      <right style="thin">
        <color auto="1"/>
      </right>
      <top style="medium">
        <color auto="1"/>
      </top>
      <bottom/>
      <diagonal/>
    </border>
    <border>
      <left/>
      <right/>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right/>
      <top style="thin">
        <color auto="1"/>
      </top>
      <bottom/>
      <diagonal/>
    </border>
    <border>
      <left/>
      <right/>
      <top style="medium">
        <color auto="1"/>
      </top>
      <bottom style="medium">
        <color auto="1"/>
      </bottom>
      <diagonal/>
    </border>
    <border>
      <left style="thin">
        <color auto="1"/>
      </left>
      <right style="thin">
        <color auto="1"/>
      </right>
      <top style="medium">
        <color auto="1"/>
      </top>
      <bottom style="medium">
        <color auto="1"/>
      </bottom>
      <diagonal/>
    </border>
  </borders>
  <cellStyleXfs count="1">
    <xf numFmtId="0" fontId="0" fillId="0" borderId="0"/>
  </cellStyleXfs>
  <cellXfs count="40">
    <xf numFmtId="0" fontId="0" fillId="0" borderId="0" xfId="0"/>
    <xf numFmtId="165" fontId="1" fillId="0" borderId="0" xfId="0" applyNumberFormat="1" applyFont="1" applyFill="1" applyAlignment="1">
      <alignment vertical="center"/>
    </xf>
    <xf numFmtId="0" fontId="0" fillId="0" borderId="0" xfId="0" applyFill="1"/>
    <xf numFmtId="165" fontId="2" fillId="0" borderId="0" xfId="0" applyNumberFormat="1" applyFont="1" applyFill="1" applyBorder="1" applyAlignment="1"/>
    <xf numFmtId="165" fontId="2" fillId="0" borderId="2" xfId="0" applyNumberFormat="1" applyFont="1" applyFill="1" applyBorder="1" applyAlignment="1">
      <alignment horizontal="right"/>
    </xf>
    <xf numFmtId="0" fontId="0" fillId="0" borderId="0" xfId="0" applyFill="1" applyBorder="1"/>
    <xf numFmtId="165" fontId="2" fillId="0" borderId="4" xfId="0" applyNumberFormat="1" applyFont="1" applyFill="1" applyBorder="1" applyAlignment="1">
      <alignment horizontal="right"/>
    </xf>
    <xf numFmtId="165" fontId="5" fillId="0" borderId="0" xfId="0" applyNumberFormat="1" applyFont="1" applyFill="1" applyBorder="1" applyAlignment="1"/>
    <xf numFmtId="165" fontId="5" fillId="0" borderId="0" xfId="0" applyNumberFormat="1" applyFont="1" applyFill="1" applyBorder="1" applyAlignment="1">
      <alignment horizontal="right"/>
    </xf>
    <xf numFmtId="165" fontId="5" fillId="0" borderId="7" xfId="0" applyNumberFormat="1" applyFont="1" applyFill="1" applyBorder="1" applyAlignment="1"/>
    <xf numFmtId="165" fontId="5" fillId="0" borderId="6" xfId="0" applyNumberFormat="1" applyFont="1" applyFill="1" applyBorder="1" applyAlignment="1"/>
    <xf numFmtId="165" fontId="2" fillId="0" borderId="0" xfId="0" applyNumberFormat="1" applyFont="1" applyFill="1" applyAlignment="1"/>
    <xf numFmtId="164" fontId="2" fillId="0" borderId="0" xfId="0" applyNumberFormat="1" applyFont="1" applyFill="1" applyAlignment="1"/>
    <xf numFmtId="164" fontId="2" fillId="0" borderId="0" xfId="0" applyNumberFormat="1" applyFont="1" applyFill="1" applyBorder="1" applyAlignment="1"/>
    <xf numFmtId="164" fontId="2" fillId="0" borderId="6" xfId="0" applyNumberFormat="1" applyFont="1" applyFill="1" applyBorder="1" applyAlignment="1"/>
    <xf numFmtId="165" fontId="2" fillId="0" borderId="6" xfId="0" applyNumberFormat="1" applyFont="1" applyFill="1" applyBorder="1" applyAlignment="1"/>
    <xf numFmtId="165" fontId="2" fillId="0" borderId="4" xfId="0" applyNumberFormat="1" applyFont="1" applyFill="1" applyBorder="1" applyAlignment="1"/>
    <xf numFmtId="165" fontId="2" fillId="0" borderId="5" xfId="0" applyNumberFormat="1" applyFont="1" applyFill="1" applyBorder="1" applyAlignment="1"/>
    <xf numFmtId="165" fontId="5" fillId="0" borderId="0" xfId="0" applyNumberFormat="1" applyFont="1" applyFill="1" applyAlignment="1"/>
    <xf numFmtId="164" fontId="2" fillId="0" borderId="4" xfId="0" applyNumberFormat="1" applyFont="1" applyFill="1" applyBorder="1" applyAlignment="1"/>
    <xf numFmtId="164" fontId="2" fillId="0" borderId="1" xfId="0" applyNumberFormat="1" applyFont="1" applyFill="1" applyBorder="1" applyAlignment="1"/>
    <xf numFmtId="165" fontId="4" fillId="0" borderId="8" xfId="0" applyNumberFormat="1" applyFont="1" applyFill="1" applyBorder="1" applyAlignment="1"/>
    <xf numFmtId="164" fontId="4" fillId="0" borderId="8" xfId="0" applyNumberFormat="1" applyFont="1" applyFill="1" applyBorder="1" applyAlignment="1"/>
    <xf numFmtId="164" fontId="4" fillId="0" borderId="9" xfId="0" applyNumberFormat="1" applyFont="1" applyFill="1" applyBorder="1" applyAlignment="1"/>
    <xf numFmtId="0" fontId="9" fillId="0" borderId="0" xfId="0" applyFont="1" applyFill="1" applyAlignment="1">
      <alignment wrapText="1"/>
    </xf>
    <xf numFmtId="0" fontId="9" fillId="0" borderId="0" xfId="0" applyFont="1" applyFill="1" applyAlignment="1">
      <alignment horizontal="left" wrapText="1"/>
    </xf>
    <xf numFmtId="0" fontId="0" fillId="0" borderId="0" xfId="0" applyFill="1" applyAlignment="1">
      <alignment horizontal="left"/>
    </xf>
    <xf numFmtId="0" fontId="8" fillId="0" borderId="0" xfId="0" applyFont="1" applyFill="1" applyAlignment="1">
      <alignment wrapText="1"/>
    </xf>
    <xf numFmtId="0" fontId="0" fillId="0" borderId="0" xfId="0" applyFill="1" applyAlignment="1">
      <alignment wrapText="1"/>
    </xf>
    <xf numFmtId="165" fontId="6" fillId="0" borderId="2" xfId="0" applyNumberFormat="1" applyFont="1" applyFill="1" applyBorder="1" applyAlignment="1">
      <alignment horizontal="left"/>
    </xf>
    <xf numFmtId="0" fontId="9" fillId="0" borderId="0" xfId="0" applyFont="1" applyFill="1" applyAlignment="1">
      <alignment horizontal="justify" vertical="center" wrapText="1"/>
    </xf>
    <xf numFmtId="0" fontId="8" fillId="0" borderId="0" xfId="0" applyFont="1" applyAlignment="1">
      <alignment horizontal="justify" vertical="center" wrapText="1"/>
    </xf>
    <xf numFmtId="0" fontId="8" fillId="0" borderId="0" xfId="0" applyFont="1" applyFill="1" applyAlignment="1">
      <alignment horizontal="justify" wrapText="1"/>
    </xf>
    <xf numFmtId="165" fontId="1" fillId="0" borderId="0" xfId="0" applyNumberFormat="1" applyFont="1" applyFill="1" applyAlignment="1">
      <alignment horizontal="center" vertical="center"/>
    </xf>
    <xf numFmtId="165" fontId="2" fillId="0" borderId="1" xfId="0" applyNumberFormat="1" applyFont="1" applyFill="1" applyBorder="1" applyAlignment="1">
      <alignment horizontal="center"/>
    </xf>
    <xf numFmtId="165" fontId="2" fillId="0" borderId="2" xfId="0" applyNumberFormat="1" applyFont="1" applyFill="1" applyBorder="1" applyAlignment="1">
      <alignment horizontal="right" wrapText="1"/>
    </xf>
    <xf numFmtId="165" fontId="2" fillId="0" borderId="4" xfId="0" applyNumberFormat="1" applyFont="1" applyFill="1" applyBorder="1" applyAlignment="1">
      <alignment horizontal="right" wrapText="1"/>
    </xf>
    <xf numFmtId="165" fontId="2" fillId="0" borderId="3" xfId="0" applyNumberFormat="1" applyFont="1" applyFill="1" applyBorder="1" applyAlignment="1">
      <alignment horizontal="right" wrapText="1"/>
    </xf>
    <xf numFmtId="165" fontId="2" fillId="0" borderId="5" xfId="0" applyNumberFormat="1" applyFont="1" applyFill="1" applyBorder="1" applyAlignment="1">
      <alignment horizontal="right" wrapText="1"/>
    </xf>
    <xf numFmtId="165" fontId="4" fillId="2" borderId="2" xfId="0" applyNumberFormat="1"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0"/>
  <sheetViews>
    <sheetView showGridLines="0" tabSelected="1" workbookViewId="0">
      <selection activeCell="B20" sqref="B20"/>
    </sheetView>
  </sheetViews>
  <sheetFormatPr defaultColWidth="8.7109375" defaultRowHeight="15" x14ac:dyDescent="0.25"/>
  <cols>
    <col min="1" max="1" width="23.28515625" style="2" customWidth="1"/>
    <col min="2" max="2" width="8.28515625" style="2" customWidth="1"/>
    <col min="3" max="3" width="7.7109375" style="2" customWidth="1"/>
    <col min="4" max="4" width="11.85546875" style="2" customWidth="1"/>
    <col min="5" max="10" width="7.7109375" style="2" customWidth="1"/>
    <col min="11" max="11" width="7.28515625" style="2" bestFit="1" customWidth="1"/>
    <col min="12" max="16384" width="8.7109375" style="2"/>
  </cols>
  <sheetData>
    <row r="1" spans="1:11" x14ac:dyDescent="0.25">
      <c r="A1" s="33" t="s">
        <v>16</v>
      </c>
      <c r="B1" s="33"/>
      <c r="C1" s="33"/>
      <c r="D1" s="33"/>
      <c r="E1" s="33"/>
      <c r="F1" s="33"/>
      <c r="G1" s="33"/>
      <c r="H1" s="33"/>
      <c r="I1" s="33"/>
      <c r="J1" s="33"/>
      <c r="K1" s="1"/>
    </row>
    <row r="2" spans="1:11" ht="15.75" thickBot="1" x14ac:dyDescent="0.3">
      <c r="A2" s="34" t="s">
        <v>0</v>
      </c>
      <c r="B2" s="34"/>
      <c r="C2" s="34"/>
      <c r="D2" s="34"/>
      <c r="E2" s="34"/>
      <c r="F2" s="34"/>
      <c r="G2" s="34"/>
      <c r="H2" s="34"/>
      <c r="I2" s="34"/>
      <c r="J2" s="34"/>
      <c r="K2" s="3"/>
    </row>
    <row r="3" spans="1:11" ht="57" customHeight="1" x14ac:dyDescent="0.25">
      <c r="A3" s="4"/>
      <c r="B3" s="35" t="s">
        <v>17</v>
      </c>
      <c r="C3" s="35" t="s">
        <v>18</v>
      </c>
      <c r="D3" s="35" t="s">
        <v>24</v>
      </c>
      <c r="E3" s="37" t="s">
        <v>19</v>
      </c>
      <c r="F3" s="39" t="s">
        <v>1</v>
      </c>
      <c r="G3" s="39"/>
      <c r="H3" s="39"/>
      <c r="I3" s="39"/>
      <c r="J3" s="39"/>
      <c r="K3" s="5"/>
    </row>
    <row r="4" spans="1:11" x14ac:dyDescent="0.25">
      <c r="A4" s="6"/>
      <c r="B4" s="36"/>
      <c r="C4" s="36"/>
      <c r="D4" s="36"/>
      <c r="E4" s="38"/>
      <c r="F4" s="6" t="s">
        <v>2</v>
      </c>
      <c r="G4" s="6" t="s">
        <v>3</v>
      </c>
      <c r="H4" s="6" t="s">
        <v>4</v>
      </c>
      <c r="I4" s="6" t="s">
        <v>5</v>
      </c>
      <c r="J4" s="6" t="s">
        <v>6</v>
      </c>
    </row>
    <row r="5" spans="1:11" ht="13.9" customHeight="1" x14ac:dyDescent="0.25">
      <c r="A5" s="7" t="s">
        <v>7</v>
      </c>
      <c r="B5" s="8"/>
      <c r="C5" s="9"/>
      <c r="D5" s="9"/>
      <c r="E5" s="10"/>
      <c r="F5" s="7"/>
      <c r="G5" s="7"/>
      <c r="H5" s="7"/>
      <c r="I5" s="7"/>
      <c r="J5" s="7"/>
    </row>
    <row r="6" spans="1:11" x14ac:dyDescent="0.25">
      <c r="A6" s="11" t="s">
        <v>8</v>
      </c>
      <c r="B6" s="12">
        <f>79.15+9.67</f>
        <v>88.820000000000007</v>
      </c>
      <c r="C6" s="13">
        <v>1.7</v>
      </c>
      <c r="D6" s="13">
        <v>7</v>
      </c>
      <c r="E6" s="14"/>
      <c r="F6" s="12">
        <v>0</v>
      </c>
      <c r="G6" s="12">
        <v>0</v>
      </c>
      <c r="H6" s="12">
        <v>0</v>
      </c>
      <c r="I6" s="12">
        <v>0</v>
      </c>
      <c r="J6" s="12">
        <v>0</v>
      </c>
    </row>
    <row r="7" spans="1:11" ht="16.149999999999999" customHeight="1" x14ac:dyDescent="0.25">
      <c r="A7" s="3" t="s">
        <v>20</v>
      </c>
      <c r="B7" s="3">
        <f>0+0</f>
        <v>0</v>
      </c>
      <c r="C7" s="3">
        <f>-C69</f>
        <v>0</v>
      </c>
      <c r="D7" s="3">
        <v>0</v>
      </c>
      <c r="E7" s="15">
        <v>21</v>
      </c>
      <c r="F7" s="3">
        <v>42.22</v>
      </c>
      <c r="G7" s="3">
        <v>44.04</v>
      </c>
      <c r="H7" s="3">
        <v>65</v>
      </c>
      <c r="I7" s="3">
        <v>65</v>
      </c>
      <c r="J7" s="3">
        <v>65</v>
      </c>
    </row>
    <row r="8" spans="1:11" x14ac:dyDescent="0.25">
      <c r="A8" s="16" t="s">
        <v>9</v>
      </c>
      <c r="B8" s="16">
        <v>9.9600000000000009</v>
      </c>
      <c r="C8" s="16">
        <v>0</v>
      </c>
      <c r="D8" s="16">
        <v>0</v>
      </c>
      <c r="E8" s="17">
        <v>0</v>
      </c>
      <c r="F8" s="16">
        <v>0</v>
      </c>
      <c r="G8" s="16">
        <v>0</v>
      </c>
      <c r="H8" s="16">
        <v>0</v>
      </c>
      <c r="I8" s="16">
        <v>0</v>
      </c>
      <c r="J8" s="16">
        <v>0</v>
      </c>
    </row>
    <row r="9" spans="1:11" x14ac:dyDescent="0.25">
      <c r="A9" s="11" t="s">
        <v>10</v>
      </c>
      <c r="B9" s="12">
        <f t="shared" ref="B9:J9" si="0">SUM(B6:B8)</f>
        <v>98.78</v>
      </c>
      <c r="C9" s="13">
        <f>SUM(C6:C8)</f>
        <v>1.7</v>
      </c>
      <c r="D9" s="13">
        <f t="shared" si="0"/>
        <v>7</v>
      </c>
      <c r="E9" s="14">
        <f>SUM(E6:E8)</f>
        <v>21</v>
      </c>
      <c r="F9" s="12">
        <f t="shared" si="0"/>
        <v>42.22</v>
      </c>
      <c r="G9" s="12">
        <f t="shared" si="0"/>
        <v>44.04</v>
      </c>
      <c r="H9" s="12">
        <f t="shared" si="0"/>
        <v>65</v>
      </c>
      <c r="I9" s="12">
        <f t="shared" si="0"/>
        <v>65</v>
      </c>
      <c r="J9" s="12">
        <f t="shared" si="0"/>
        <v>65</v>
      </c>
    </row>
    <row r="10" spans="1:11" x14ac:dyDescent="0.25">
      <c r="A10" s="11"/>
      <c r="B10" s="11"/>
      <c r="C10" s="3"/>
      <c r="D10" s="3"/>
      <c r="E10" s="15"/>
      <c r="F10" s="11"/>
      <c r="G10" s="11"/>
      <c r="H10" s="11"/>
      <c r="I10" s="11"/>
      <c r="J10" s="11"/>
    </row>
    <row r="11" spans="1:11" x14ac:dyDescent="0.25">
      <c r="A11" s="18" t="s">
        <v>11</v>
      </c>
      <c r="B11" s="18"/>
      <c r="C11" s="7"/>
      <c r="D11" s="7"/>
      <c r="E11" s="10"/>
      <c r="F11" s="18"/>
      <c r="G11" s="18"/>
      <c r="H11" s="18"/>
      <c r="I11" s="18"/>
      <c r="J11" s="18"/>
    </row>
    <row r="12" spans="1:11" x14ac:dyDescent="0.25">
      <c r="A12" s="16" t="s">
        <v>12</v>
      </c>
      <c r="B12" s="19">
        <f>12.58</f>
        <v>12.58</v>
      </c>
      <c r="C12" s="19">
        <v>60.3</v>
      </c>
      <c r="D12" s="19">
        <v>60.3</v>
      </c>
      <c r="E12" s="17">
        <v>98.2</v>
      </c>
      <c r="F12" s="16">
        <v>91</v>
      </c>
      <c r="G12" s="16">
        <v>80.64</v>
      </c>
      <c r="H12" s="16">
        <v>0</v>
      </c>
      <c r="I12" s="16">
        <v>0</v>
      </c>
      <c r="J12" s="16">
        <v>0</v>
      </c>
    </row>
    <row r="13" spans="1:11" ht="15.75" thickBot="1" x14ac:dyDescent="0.3">
      <c r="A13" s="3" t="s">
        <v>13</v>
      </c>
      <c r="B13" s="12">
        <f t="shared" ref="B13:J13" si="1">SUM(B12)</f>
        <v>12.58</v>
      </c>
      <c r="C13" s="20">
        <f>SUM(C12)</f>
        <v>60.3</v>
      </c>
      <c r="D13" s="20">
        <f t="shared" si="1"/>
        <v>60.3</v>
      </c>
      <c r="E13" s="14">
        <f t="shared" si="1"/>
        <v>98.2</v>
      </c>
      <c r="F13" s="12">
        <f t="shared" si="1"/>
        <v>91</v>
      </c>
      <c r="G13" s="12">
        <f t="shared" si="1"/>
        <v>80.64</v>
      </c>
      <c r="H13" s="12">
        <f t="shared" si="1"/>
        <v>0</v>
      </c>
      <c r="I13" s="12">
        <f t="shared" si="1"/>
        <v>0</v>
      </c>
      <c r="J13" s="12">
        <f t="shared" si="1"/>
        <v>0</v>
      </c>
    </row>
    <row r="14" spans="1:11" ht="15.75" thickBot="1" x14ac:dyDescent="0.3">
      <c r="A14" s="21" t="s">
        <v>14</v>
      </c>
      <c r="B14" s="22">
        <f t="shared" ref="B14:J14" si="2">B13+B9</f>
        <v>111.36</v>
      </c>
      <c r="C14" s="22">
        <f t="shared" si="2"/>
        <v>62</v>
      </c>
      <c r="D14" s="22">
        <f t="shared" si="2"/>
        <v>67.3</v>
      </c>
      <c r="E14" s="23">
        <f>E13+E9</f>
        <v>119.2</v>
      </c>
      <c r="F14" s="22">
        <f t="shared" si="2"/>
        <v>133.22</v>
      </c>
      <c r="G14" s="22">
        <f t="shared" si="2"/>
        <v>124.68</v>
      </c>
      <c r="H14" s="22">
        <f t="shared" si="2"/>
        <v>65</v>
      </c>
      <c r="I14" s="22">
        <f t="shared" si="2"/>
        <v>65</v>
      </c>
      <c r="J14" s="22">
        <f t="shared" si="2"/>
        <v>65</v>
      </c>
    </row>
    <row r="15" spans="1:11" ht="13.9" customHeight="1" x14ac:dyDescent="0.25">
      <c r="A15" s="29" t="s">
        <v>15</v>
      </c>
      <c r="B15" s="29"/>
      <c r="C15" s="29"/>
      <c r="D15" s="29"/>
      <c r="E15" s="29"/>
      <c r="F15" s="29"/>
      <c r="G15" s="29"/>
      <c r="H15" s="29"/>
      <c r="I15" s="29"/>
      <c r="J15" s="29"/>
      <c r="K15" s="11"/>
    </row>
    <row r="16" spans="1:11" s="25" customFormat="1" ht="22.5" customHeight="1" x14ac:dyDescent="0.2">
      <c r="A16" s="30" t="s">
        <v>21</v>
      </c>
      <c r="B16" s="30"/>
      <c r="C16" s="30"/>
      <c r="D16" s="30"/>
      <c r="E16" s="30"/>
      <c r="F16" s="30"/>
      <c r="G16" s="30"/>
      <c r="H16" s="30"/>
      <c r="I16" s="30"/>
      <c r="J16" s="30"/>
      <c r="K16" s="24"/>
    </row>
    <row r="17" spans="1:11" s="25" customFormat="1" ht="59.25" customHeight="1" x14ac:dyDescent="0.2">
      <c r="A17" s="31" t="s">
        <v>22</v>
      </c>
      <c r="B17" s="31"/>
      <c r="C17" s="31"/>
      <c r="D17" s="31"/>
      <c r="E17" s="31"/>
      <c r="F17" s="31"/>
      <c r="G17" s="31"/>
      <c r="H17" s="31"/>
      <c r="I17" s="31"/>
      <c r="J17" s="31"/>
      <c r="K17" s="24"/>
    </row>
    <row r="18" spans="1:11" s="26" customFormat="1" ht="30" customHeight="1" x14ac:dyDescent="0.25">
      <c r="A18" s="30" t="s">
        <v>23</v>
      </c>
      <c r="B18" s="30"/>
      <c r="C18" s="30"/>
      <c r="D18" s="30"/>
      <c r="E18" s="30"/>
      <c r="F18" s="30"/>
      <c r="G18" s="30"/>
      <c r="H18" s="30"/>
      <c r="I18" s="30"/>
      <c r="J18" s="30"/>
    </row>
    <row r="19" spans="1:11" x14ac:dyDescent="0.25">
      <c r="A19" s="32"/>
      <c r="B19" s="32"/>
      <c r="C19" s="32"/>
      <c r="D19" s="32"/>
      <c r="E19" s="32"/>
      <c r="F19" s="32"/>
      <c r="G19" s="32"/>
      <c r="H19" s="32"/>
      <c r="I19" s="32"/>
      <c r="J19" s="32"/>
    </row>
    <row r="20" spans="1:11" s="28" customFormat="1" x14ac:dyDescent="0.25">
      <c r="A20" s="27"/>
      <c r="B20" s="27"/>
      <c r="C20" s="27"/>
      <c r="D20" s="27"/>
      <c r="E20" s="27"/>
      <c r="F20" s="27"/>
      <c r="G20" s="27"/>
      <c r="H20" s="27"/>
      <c r="I20" s="27"/>
      <c r="J20" s="27"/>
    </row>
  </sheetData>
  <mergeCells count="12">
    <mergeCell ref="A1:J1"/>
    <mergeCell ref="A2:J2"/>
    <mergeCell ref="B3:B4"/>
    <mergeCell ref="C3:C4"/>
    <mergeCell ref="D3:D4"/>
    <mergeCell ref="E3:E4"/>
    <mergeCell ref="F3:J3"/>
    <mergeCell ref="A15:J15"/>
    <mergeCell ref="A16:J16"/>
    <mergeCell ref="A17:J17"/>
    <mergeCell ref="A18:J18"/>
    <mergeCell ref="A19:J19"/>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Total Obs - NEON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tjones</dc:creator>
  <cp:lastModifiedBy>coxenrid</cp:lastModifiedBy>
  <dcterms:created xsi:type="dcterms:W3CDTF">2013-04-03T19:06:18Z</dcterms:created>
  <dcterms:modified xsi:type="dcterms:W3CDTF">2013-04-04T12:31:11Z</dcterms:modified>
</cp:coreProperties>
</file>