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9270"/>
  </bookViews>
  <sheets>
    <sheet name="AST Funding" sheetId="1" r:id="rId1"/>
  </sheets>
  <definedNames>
    <definedName name="_xlnm.Print_Area" localSheetId="0">'AST Funding'!$A$1:$F$23</definedName>
  </definedNames>
  <calcPr calcId="145621"/>
</workbook>
</file>

<file path=xl/calcChain.xml><?xml version="1.0" encoding="utf-8"?>
<calcChain xmlns="http://schemas.openxmlformats.org/spreadsheetml/2006/main">
  <c r="E21" i="1" l="1"/>
  <c r="F21" i="1" s="1"/>
  <c r="F20" i="1"/>
  <c r="E20" i="1"/>
  <c r="D19" i="1"/>
  <c r="D10" i="1" s="1"/>
  <c r="C19" i="1"/>
  <c r="B19" i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C10" i="1"/>
  <c r="B10" i="1"/>
  <c r="F9" i="1"/>
  <c r="E9" i="1"/>
  <c r="E8" i="1"/>
  <c r="F8" i="1" s="1"/>
  <c r="C7" i="1"/>
  <c r="B7" i="1"/>
  <c r="E6" i="1"/>
  <c r="F6" i="1" s="1"/>
  <c r="E10" i="1" l="1"/>
  <c r="F10" i="1" s="1"/>
  <c r="D7" i="1"/>
  <c r="E7" i="1" s="1"/>
  <c r="F7" i="1" s="1"/>
  <c r="E19" i="1"/>
  <c r="F19" i="1" s="1"/>
</calcChain>
</file>

<file path=xl/sharedStrings.xml><?xml version="1.0" encoding="utf-8"?>
<sst xmlns="http://schemas.openxmlformats.org/spreadsheetml/2006/main" count="28" uniqueCount="28">
  <si>
    <t>AST Funding</t>
  </si>
  <si>
    <t>(Dollars in Millions)</t>
  </si>
  <si>
    <t>FY 2012 Actual</t>
  </si>
  <si>
    <t>FY 2012
Enacted/
Annualized
FY 2013 CR</t>
  </si>
  <si>
    <t>FY 2014
Request</t>
  </si>
  <si>
    <t>Change Over</t>
  </si>
  <si>
    <t xml:space="preserve"> </t>
  </si>
  <si>
    <t>FY 2012 Enacted</t>
  </si>
  <si>
    <t>Amount</t>
  </si>
  <si>
    <t>Percent</t>
  </si>
  <si>
    <t>Total, AST</t>
  </si>
  <si>
    <t xml:space="preserve">Research </t>
  </si>
  <si>
    <t>CAREER</t>
  </si>
  <si>
    <t xml:space="preserve">Education </t>
  </si>
  <si>
    <t>Infrastructure</t>
  </si>
  <si>
    <t>Adv. Technology Solar Tel. (ATST)</t>
  </si>
  <si>
    <t>Arecibo Observatory</t>
  </si>
  <si>
    <t>Atacama Large Millimeter Array (ALMA)</t>
  </si>
  <si>
    <t>Gemini Observatory</t>
  </si>
  <si>
    <t>Nat'l Optical Astron. Obs. (NOAO)</t>
  </si>
  <si>
    <t>Nat'l Radio Astron. Obs. (NRAO)</t>
  </si>
  <si>
    <t>Nat'l Solar Observatory (NSO)</t>
  </si>
  <si>
    <t>Research Resources</t>
  </si>
  <si>
    <t>Pre-Construction Planning (total)</t>
  </si>
  <si>
    <t>Large Synoptic Survey Telescope (LSST)</t>
  </si>
  <si>
    <r>
      <t>Giant Segmented Mirror Telescope (GSMT)</t>
    </r>
    <r>
      <rPr>
        <vertAlign val="superscript"/>
        <sz val="10"/>
        <color indexed="8"/>
        <rFont val="Times New Roman"/>
        <family val="1"/>
      </rPr>
      <t>1</t>
    </r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</si>
  <si>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</si>
  <si>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Pursuant to solicitation NSF 12-526, published in December 2011, AST has selected the Thirty Meter Telescope (TMS) for the further development and improvement of the partnership model for a GSMT project.  It is expected that NSF construction funding would not be available before FY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</si>
</sst>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vertical="top"/>
    </xf>
    <xf numFmtId="166" fontId="4" fillId="0" borderId="4" xfId="1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7" fontId="3" fillId="0" borderId="0" xfId="1" applyNumberFormat="1" applyFont="1" applyFill="1" applyBorder="1" applyAlignment="1">
      <alignment horizontal="right" vertical="top"/>
    </xf>
    <xf numFmtId="0" fontId="5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wrapText="1" indent="1"/>
    </xf>
    <xf numFmtId="164" fontId="3" fillId="0" borderId="0" xfId="0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workbookViewId="0">
      <selection activeCell="A23" sqref="A23:F23"/>
    </sheetView>
  </sheetViews>
  <sheetFormatPr defaultColWidth="11.42578125" defaultRowHeight="15" x14ac:dyDescent="0.25"/>
  <cols>
    <col min="1" max="1" width="38.140625" customWidth="1"/>
    <col min="2" max="2" width="9.28515625" customWidth="1"/>
    <col min="3" max="3" width="11.42578125" style="14" customWidth="1"/>
    <col min="4" max="4" width="9.28515625" style="14" customWidth="1"/>
    <col min="5" max="5" width="10.7109375" style="14" customWidth="1"/>
    <col min="6" max="6" width="8.140625" style="14" customWidth="1"/>
    <col min="7" max="7" width="0.42578125" customWidth="1"/>
  </cols>
  <sheetData>
    <row r="1" spans="1:6" ht="14.45" x14ac:dyDescent="0.3">
      <c r="A1" s="26" t="s">
        <v>0</v>
      </c>
      <c r="B1" s="26"/>
      <c r="C1" s="26"/>
      <c r="D1" s="26"/>
      <c r="E1" s="27"/>
      <c r="F1" s="27"/>
    </row>
    <row r="2" spans="1:6" thickBot="1" x14ac:dyDescent="0.35">
      <c r="A2" s="28" t="s">
        <v>1</v>
      </c>
      <c r="B2" s="29"/>
      <c r="C2" s="29"/>
      <c r="D2" s="29"/>
      <c r="E2" s="30"/>
      <c r="F2" s="30"/>
    </row>
    <row r="3" spans="1:6" ht="27" customHeight="1" x14ac:dyDescent="0.25">
      <c r="A3" s="1"/>
      <c r="B3" s="31" t="s">
        <v>2</v>
      </c>
      <c r="C3" s="34" t="s">
        <v>3</v>
      </c>
      <c r="D3" s="36" t="s">
        <v>4</v>
      </c>
      <c r="E3" s="37" t="s">
        <v>5</v>
      </c>
      <c r="F3" s="37"/>
    </row>
    <row r="4" spans="1:6" x14ac:dyDescent="0.25">
      <c r="A4" s="2" t="s">
        <v>6</v>
      </c>
      <c r="B4" s="32"/>
      <c r="C4" s="34"/>
      <c r="D4" s="34"/>
      <c r="E4" s="37" t="s">
        <v>7</v>
      </c>
      <c r="F4" s="37"/>
    </row>
    <row r="5" spans="1:6" x14ac:dyDescent="0.25">
      <c r="A5" s="3"/>
      <c r="B5" s="33"/>
      <c r="C5" s="35"/>
      <c r="D5" s="35"/>
      <c r="E5" s="4" t="s">
        <v>8</v>
      </c>
      <c r="F5" s="4" t="s">
        <v>9</v>
      </c>
    </row>
    <row r="6" spans="1:6" ht="14.45" x14ac:dyDescent="0.3">
      <c r="A6" s="5" t="s">
        <v>10</v>
      </c>
      <c r="B6" s="6">
        <v>234.72</v>
      </c>
      <c r="C6" s="6">
        <v>234.55</v>
      </c>
      <c r="D6" s="6">
        <v>243.64</v>
      </c>
      <c r="E6" s="6">
        <f>D6-C6</f>
        <v>9.089999999999975</v>
      </c>
      <c r="F6" s="7">
        <f t="shared" ref="F6:F18" si="0">IF(C6=0,"N/A  ",E6/C6)</f>
        <v>3.8755062886378061E-2</v>
      </c>
    </row>
    <row r="7" spans="1:6" ht="14.45" x14ac:dyDescent="0.3">
      <c r="A7" s="8" t="s">
        <v>11</v>
      </c>
      <c r="B7" s="9">
        <f>B6-B9-B10</f>
        <v>66.297999999999973</v>
      </c>
      <c r="C7" s="9">
        <f>C6-C9-C10</f>
        <v>73.22999999999999</v>
      </c>
      <c r="D7" s="9">
        <f>D6-D9-D10</f>
        <v>74.70999999999998</v>
      </c>
      <c r="E7" s="9">
        <f t="shared" ref="E7:E18" si="1">D7-C7</f>
        <v>1.4799999999999898</v>
      </c>
      <c r="F7" s="10">
        <f t="shared" si="0"/>
        <v>2.0210296326641949E-2</v>
      </c>
    </row>
    <row r="8" spans="1:6" s="14" customFormat="1" ht="13.15" x14ac:dyDescent="0.25">
      <c r="A8" s="11" t="s">
        <v>12</v>
      </c>
      <c r="B8" s="12">
        <v>4.3</v>
      </c>
      <c r="C8" s="12">
        <v>4.3</v>
      </c>
      <c r="D8" s="12">
        <v>4.75</v>
      </c>
      <c r="E8" s="12">
        <f t="shared" si="1"/>
        <v>0.45000000000000018</v>
      </c>
      <c r="F8" s="13">
        <f t="shared" si="0"/>
        <v>0.10465116279069772</v>
      </c>
    </row>
    <row r="9" spans="1:6" ht="14.45" x14ac:dyDescent="0.3">
      <c r="A9" s="8" t="s">
        <v>13</v>
      </c>
      <c r="B9" s="9">
        <v>6.65</v>
      </c>
      <c r="C9" s="9">
        <v>6.65</v>
      </c>
      <c r="D9" s="9">
        <v>5.83</v>
      </c>
      <c r="E9" s="9">
        <f t="shared" si="1"/>
        <v>-0.82000000000000028</v>
      </c>
      <c r="F9" s="10">
        <f t="shared" si="0"/>
        <v>-0.12330827067669177</v>
      </c>
    </row>
    <row r="10" spans="1:6" ht="14.45" x14ac:dyDescent="0.3">
      <c r="A10" s="8" t="s">
        <v>14</v>
      </c>
      <c r="B10" s="9">
        <f>SUM(B11:B19)</f>
        <v>161.77200000000002</v>
      </c>
      <c r="C10" s="9">
        <f>SUM(C11:C19)</f>
        <v>154.67000000000002</v>
      </c>
      <c r="D10" s="9">
        <f>SUM(D11:D19)</f>
        <v>163.1</v>
      </c>
      <c r="E10" s="9">
        <f t="shared" si="1"/>
        <v>8.4299999999999784</v>
      </c>
      <c r="F10" s="10">
        <f t="shared" si="0"/>
        <v>5.4503135708282004E-2</v>
      </c>
    </row>
    <row r="11" spans="1:6" s="14" customFormat="1" ht="13.15" x14ac:dyDescent="0.25">
      <c r="A11" s="15" t="s">
        <v>15</v>
      </c>
      <c r="B11" s="12">
        <v>2</v>
      </c>
      <c r="C11" s="12">
        <v>2</v>
      </c>
      <c r="D11" s="12">
        <v>2</v>
      </c>
      <c r="E11" s="12">
        <f t="shared" si="1"/>
        <v>0</v>
      </c>
      <c r="F11" s="13">
        <f t="shared" si="0"/>
        <v>0</v>
      </c>
    </row>
    <row r="12" spans="1:6" s="14" customFormat="1" ht="13.15" x14ac:dyDescent="0.25">
      <c r="A12" s="15" t="s">
        <v>16</v>
      </c>
      <c r="B12" s="12">
        <v>5.625</v>
      </c>
      <c r="C12" s="12">
        <v>5.5</v>
      </c>
      <c r="D12" s="12">
        <v>4.5</v>
      </c>
      <c r="E12" s="12">
        <f t="shared" si="1"/>
        <v>-1</v>
      </c>
      <c r="F12" s="13">
        <f t="shared" si="0"/>
        <v>-0.18181818181818182</v>
      </c>
    </row>
    <row r="13" spans="1:6" s="14" customFormat="1" ht="13.15" x14ac:dyDescent="0.25">
      <c r="A13" s="15" t="s">
        <v>17</v>
      </c>
      <c r="B13" s="12">
        <v>28.61</v>
      </c>
      <c r="C13" s="12">
        <v>28.61</v>
      </c>
      <c r="D13" s="12">
        <v>36.409999999999997</v>
      </c>
      <c r="E13" s="12">
        <f t="shared" si="1"/>
        <v>7.7999999999999972</v>
      </c>
      <c r="F13" s="13">
        <f t="shared" si="0"/>
        <v>0.2726319468717231</v>
      </c>
    </row>
    <row r="14" spans="1:6" s="14" customFormat="1" ht="13.15" x14ac:dyDescent="0.25">
      <c r="A14" s="15" t="s">
        <v>18</v>
      </c>
      <c r="B14" s="12">
        <v>21.57</v>
      </c>
      <c r="C14" s="12">
        <v>22.07</v>
      </c>
      <c r="D14" s="12">
        <v>19.59</v>
      </c>
      <c r="E14" s="12">
        <f t="shared" si="1"/>
        <v>-2.4800000000000004</v>
      </c>
      <c r="F14" s="13">
        <f t="shared" si="0"/>
        <v>-0.11236973266878117</v>
      </c>
    </row>
    <row r="15" spans="1:6" s="14" customFormat="1" ht="13.15" x14ac:dyDescent="0.25">
      <c r="A15" s="15" t="s">
        <v>19</v>
      </c>
      <c r="B15" s="12">
        <v>26.25</v>
      </c>
      <c r="C15" s="12">
        <v>25.5</v>
      </c>
      <c r="D15" s="12">
        <v>25.5</v>
      </c>
      <c r="E15" s="12">
        <f t="shared" si="1"/>
        <v>0</v>
      </c>
      <c r="F15" s="13">
        <f t="shared" si="0"/>
        <v>0</v>
      </c>
    </row>
    <row r="16" spans="1:6" s="14" customFormat="1" ht="13.15" x14ac:dyDescent="0.25">
      <c r="A16" s="15" t="s">
        <v>20</v>
      </c>
      <c r="B16" s="12">
        <v>43.14</v>
      </c>
      <c r="C16" s="12">
        <v>43.14</v>
      </c>
      <c r="D16" s="12">
        <v>41</v>
      </c>
      <c r="E16" s="12">
        <f t="shared" si="1"/>
        <v>-2.1400000000000006</v>
      </c>
      <c r="F16" s="13">
        <f t="shared" si="0"/>
        <v>-4.9605934167825695E-2</v>
      </c>
    </row>
    <row r="17" spans="1:7" s="14" customFormat="1" ht="13.15" x14ac:dyDescent="0.25">
      <c r="A17" s="15" t="s">
        <v>21</v>
      </c>
      <c r="B17" s="12">
        <v>9.1</v>
      </c>
      <c r="C17" s="12">
        <v>9.1</v>
      </c>
      <c r="D17" s="12">
        <v>8</v>
      </c>
      <c r="E17" s="12">
        <f t="shared" si="1"/>
        <v>-1.0999999999999996</v>
      </c>
      <c r="F17" s="13">
        <f t="shared" si="0"/>
        <v>-0.12087912087912084</v>
      </c>
    </row>
    <row r="18" spans="1:7" s="14" customFormat="1" ht="13.15" x14ac:dyDescent="0.25">
      <c r="A18" s="15" t="s">
        <v>22</v>
      </c>
      <c r="B18" s="12">
        <v>20.977</v>
      </c>
      <c r="C18" s="12">
        <v>14</v>
      </c>
      <c r="D18" s="12">
        <v>19.350000000000001</v>
      </c>
      <c r="E18" s="12">
        <f t="shared" si="1"/>
        <v>5.3500000000000014</v>
      </c>
      <c r="F18" s="13">
        <f t="shared" si="0"/>
        <v>0.38214285714285723</v>
      </c>
    </row>
    <row r="19" spans="1:7" s="14" customFormat="1" ht="13.15" x14ac:dyDescent="0.25">
      <c r="A19" s="11" t="s">
        <v>23</v>
      </c>
      <c r="B19" s="12">
        <f>SUM(B20:B21)</f>
        <v>4.5</v>
      </c>
      <c r="C19" s="12">
        <f>SUM(C20:C21)</f>
        <v>4.75</v>
      </c>
      <c r="D19" s="12">
        <f>SUM(D20:D21)</f>
        <v>6.75</v>
      </c>
      <c r="E19" s="12">
        <f>D19-C19</f>
        <v>2</v>
      </c>
      <c r="F19" s="13">
        <f>IF(C19=0,"N/A  ",E19/C19)</f>
        <v>0.42105263157894735</v>
      </c>
    </row>
    <row r="20" spans="1:7" s="14" customFormat="1" ht="13.15" x14ac:dyDescent="0.25">
      <c r="A20" s="16" t="s">
        <v>24</v>
      </c>
      <c r="B20" s="12">
        <v>4.5</v>
      </c>
      <c r="C20" s="12">
        <v>4.5</v>
      </c>
      <c r="D20" s="12">
        <v>6.5</v>
      </c>
      <c r="E20" s="12">
        <f>D20-C20</f>
        <v>2</v>
      </c>
      <c r="F20" s="13">
        <f>IF(C20=0,"N/A  ",E20/C20)</f>
        <v>0.44444444444444442</v>
      </c>
    </row>
    <row r="21" spans="1:7" s="14" customFormat="1" ht="16.149999999999999" thickBot="1" x14ac:dyDescent="0.3">
      <c r="A21" s="17" t="s">
        <v>25</v>
      </c>
      <c r="B21" s="18">
        <v>0</v>
      </c>
      <c r="C21" s="18">
        <v>0.25</v>
      </c>
      <c r="D21" s="18">
        <v>0.25</v>
      </c>
      <c r="E21" s="18">
        <f>D21-C21</f>
        <v>0</v>
      </c>
      <c r="F21" s="19">
        <f>IF(C21=0,"N/A  ",E21/C21)</f>
        <v>0</v>
      </c>
    </row>
    <row r="22" spans="1:7" ht="14.45" x14ac:dyDescent="0.3">
      <c r="A22" s="24" t="s">
        <v>26</v>
      </c>
      <c r="B22" s="24"/>
      <c r="C22" s="24"/>
      <c r="D22" s="24"/>
      <c r="E22" s="24"/>
      <c r="F22" s="24"/>
      <c r="G22" s="20"/>
    </row>
    <row r="23" spans="1:7" ht="38.450000000000003" customHeight="1" x14ac:dyDescent="0.3">
      <c r="A23" s="25" t="s">
        <v>27</v>
      </c>
      <c r="B23" s="25"/>
      <c r="C23" s="25"/>
      <c r="D23" s="25"/>
      <c r="E23" s="25"/>
      <c r="F23" s="25"/>
      <c r="G23" s="20"/>
    </row>
    <row r="24" spans="1:7" ht="14.45" x14ac:dyDescent="0.3">
      <c r="A24" s="21"/>
      <c r="B24" s="22"/>
      <c r="C24" s="22"/>
      <c r="D24" s="22"/>
      <c r="E24" s="23"/>
      <c r="F24" s="23"/>
      <c r="G24" s="20"/>
    </row>
    <row r="25" spans="1:7" ht="14.45" x14ac:dyDescent="0.3">
      <c r="A25" s="20"/>
      <c r="B25" s="20"/>
      <c r="C25" s="23"/>
      <c r="D25" s="23"/>
      <c r="E25" s="23"/>
      <c r="F25" s="23"/>
      <c r="G25" s="20"/>
    </row>
    <row r="26" spans="1:7" ht="14.45" x14ac:dyDescent="0.3">
      <c r="A26" s="20"/>
      <c r="B26" s="20"/>
      <c r="C26" s="23"/>
      <c r="D26" s="23"/>
      <c r="E26" s="23"/>
      <c r="F26" s="23"/>
      <c r="G26" s="20"/>
    </row>
  </sheetData>
  <mergeCells count="9">
    <mergeCell ref="A22:F22"/>
    <mergeCell ref="A23:F23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AST Funding</vt:lpstr>
      <vt:lpstr>'AST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2013-04-03T22:17:35Z</cp:lastPrinted>
  <dcterms:created xsi:type="dcterms:W3CDTF">2013-04-03T22:17:08Z</dcterms:created>
  <dcterms:modified xsi:type="dcterms:W3CDTF">2013-04-04T13:10:27Z</dcterms:modified>
</cp:coreProperties>
</file>