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050"/>
  </bookViews>
  <sheets>
    <sheet name="Selected Xcuts" sheetId="1" r:id="rId1"/>
  </sheets>
  <calcPr calcId="145621" concurrentCalc="0"/>
</workbook>
</file>

<file path=xl/calcChain.xml><?xml version="1.0" encoding="utf-8"?>
<calcChain xmlns="http://schemas.openxmlformats.org/spreadsheetml/2006/main">
  <c r="F52" i="1" l="1"/>
  <c r="E52" i="1"/>
  <c r="H52" i="1"/>
  <c r="D52" i="1"/>
  <c r="I52" i="1"/>
  <c r="C52" i="1"/>
  <c r="G52" i="1"/>
  <c r="I51" i="1"/>
  <c r="H51" i="1"/>
  <c r="G51" i="1"/>
  <c r="F51" i="1"/>
  <c r="I50" i="1"/>
  <c r="H50" i="1"/>
  <c r="F50" i="1"/>
  <c r="G50" i="1"/>
  <c r="E49" i="1"/>
  <c r="H49" i="1"/>
  <c r="E48" i="1"/>
  <c r="F48" i="1"/>
  <c r="D48" i="1"/>
  <c r="I48" i="1"/>
  <c r="C48" i="1"/>
  <c r="G48" i="1"/>
  <c r="E47" i="1"/>
  <c r="F47" i="1"/>
  <c r="D47" i="1"/>
  <c r="D49" i="1"/>
  <c r="C47" i="1"/>
  <c r="C49" i="1"/>
  <c r="F46" i="1"/>
  <c r="E46" i="1"/>
  <c r="D46" i="1"/>
  <c r="C46" i="1"/>
  <c r="G46" i="1"/>
  <c r="I45" i="1"/>
  <c r="H45" i="1"/>
  <c r="G45" i="1"/>
  <c r="F45" i="1"/>
  <c r="I44" i="1"/>
  <c r="H44" i="1"/>
  <c r="F44" i="1"/>
  <c r="G44" i="1"/>
  <c r="E43" i="1"/>
  <c r="H43" i="1"/>
  <c r="I43" i="1"/>
  <c r="D43" i="1"/>
  <c r="C43" i="1"/>
  <c r="I42" i="1"/>
  <c r="H42" i="1"/>
  <c r="G42" i="1"/>
  <c r="F42" i="1"/>
  <c r="H41" i="1"/>
  <c r="I41" i="1"/>
  <c r="F41" i="1"/>
  <c r="G41" i="1"/>
  <c r="E40" i="1"/>
  <c r="F40" i="1"/>
  <c r="D40" i="1"/>
  <c r="C40" i="1"/>
  <c r="G40" i="1"/>
  <c r="I39" i="1"/>
  <c r="H39" i="1"/>
  <c r="G39" i="1"/>
  <c r="F39" i="1"/>
  <c r="H38" i="1"/>
  <c r="I38" i="1"/>
  <c r="G38" i="1"/>
  <c r="F38" i="1"/>
  <c r="E37" i="1"/>
  <c r="F37" i="1"/>
  <c r="D37" i="1"/>
  <c r="C37" i="1"/>
  <c r="I36" i="1"/>
  <c r="H36" i="1"/>
  <c r="F36" i="1"/>
  <c r="G36" i="1"/>
  <c r="H35" i="1"/>
  <c r="I35" i="1"/>
  <c r="F35" i="1"/>
  <c r="G35" i="1"/>
  <c r="F34" i="1"/>
  <c r="E34" i="1"/>
  <c r="D34" i="1"/>
  <c r="C34" i="1"/>
  <c r="G34" i="1"/>
  <c r="I33" i="1"/>
  <c r="H33" i="1"/>
  <c r="G33" i="1"/>
  <c r="F33" i="1"/>
  <c r="I32" i="1"/>
  <c r="H32" i="1"/>
  <c r="G32" i="1"/>
  <c r="F32" i="1"/>
  <c r="E31" i="1"/>
  <c r="E30" i="1"/>
  <c r="F30" i="1"/>
  <c r="D30" i="1"/>
  <c r="H30" i="1"/>
  <c r="C30" i="1"/>
  <c r="G30" i="1"/>
  <c r="E29" i="1"/>
  <c r="F29" i="1"/>
  <c r="D29" i="1"/>
  <c r="D31" i="1"/>
  <c r="C29" i="1"/>
  <c r="C31" i="1"/>
  <c r="F28" i="1"/>
  <c r="E28" i="1"/>
  <c r="D28" i="1"/>
  <c r="C28" i="1"/>
  <c r="G28" i="1"/>
  <c r="I27" i="1"/>
  <c r="H27" i="1"/>
  <c r="F27" i="1"/>
  <c r="G27" i="1"/>
  <c r="I26" i="1"/>
  <c r="H26" i="1"/>
  <c r="F26" i="1"/>
  <c r="G26" i="1"/>
  <c r="I25" i="1"/>
  <c r="E25" i="1"/>
  <c r="H25" i="1"/>
  <c r="D25" i="1"/>
  <c r="C25" i="1"/>
  <c r="I24" i="1"/>
  <c r="H24" i="1"/>
  <c r="F24" i="1"/>
  <c r="G24" i="1"/>
  <c r="I23" i="1"/>
  <c r="H23" i="1"/>
  <c r="G23" i="1"/>
  <c r="F23" i="1"/>
  <c r="E22" i="1"/>
  <c r="F22" i="1"/>
  <c r="D22" i="1"/>
  <c r="C22" i="1"/>
  <c r="G22" i="1"/>
  <c r="H21" i="1"/>
  <c r="I21" i="1"/>
  <c r="G21" i="1"/>
  <c r="F21" i="1"/>
  <c r="H20" i="1"/>
  <c r="I20" i="1"/>
  <c r="G20" i="1"/>
  <c r="F20" i="1"/>
  <c r="E19" i="1"/>
  <c r="F19" i="1"/>
  <c r="D19" i="1"/>
  <c r="C19" i="1"/>
  <c r="G19" i="1"/>
  <c r="I18" i="1"/>
  <c r="H18" i="1"/>
  <c r="G18" i="1"/>
  <c r="F18" i="1"/>
  <c r="H17" i="1"/>
  <c r="I17" i="1"/>
  <c r="F17" i="1"/>
  <c r="G17" i="1"/>
  <c r="F16" i="1"/>
  <c r="E16" i="1"/>
  <c r="D16" i="1"/>
  <c r="C16" i="1"/>
  <c r="G16" i="1"/>
  <c r="I15" i="1"/>
  <c r="H15" i="1"/>
  <c r="F15" i="1"/>
  <c r="G15" i="1"/>
  <c r="I14" i="1"/>
  <c r="H14" i="1"/>
  <c r="F14" i="1"/>
  <c r="G14" i="1"/>
  <c r="E13" i="1"/>
  <c r="H13" i="1"/>
  <c r="I13" i="1"/>
  <c r="D13" i="1"/>
  <c r="C13" i="1"/>
  <c r="I12" i="1"/>
  <c r="H12" i="1"/>
  <c r="G12" i="1"/>
  <c r="F12" i="1"/>
  <c r="H11" i="1"/>
  <c r="I11" i="1"/>
  <c r="F11" i="1"/>
  <c r="G11" i="1"/>
  <c r="E10" i="1"/>
  <c r="F10" i="1"/>
  <c r="D10" i="1"/>
  <c r="C10" i="1"/>
  <c r="G10" i="1"/>
  <c r="H9" i="1"/>
  <c r="I9" i="1"/>
  <c r="G9" i="1"/>
  <c r="F9" i="1"/>
  <c r="H8" i="1"/>
  <c r="I8" i="1"/>
  <c r="G8" i="1"/>
  <c r="F8" i="1"/>
  <c r="I19" i="1"/>
  <c r="G37" i="1"/>
  <c r="I37" i="1"/>
  <c r="H31" i="1"/>
  <c r="I31" i="1"/>
  <c r="I49" i="1"/>
  <c r="H10" i="1"/>
  <c r="I10" i="1"/>
  <c r="G29" i="1"/>
  <c r="G47" i="1"/>
  <c r="H48" i="1"/>
  <c r="H19" i="1"/>
  <c r="H29" i="1"/>
  <c r="I29" i="1"/>
  <c r="I30" i="1"/>
  <c r="H37" i="1"/>
  <c r="F43" i="1"/>
  <c r="G43" i="1"/>
  <c r="F49" i="1"/>
  <c r="G49" i="1"/>
  <c r="H16" i="1"/>
  <c r="I16" i="1"/>
  <c r="H28" i="1"/>
  <c r="I28" i="1"/>
  <c r="H34" i="1"/>
  <c r="I34" i="1"/>
  <c r="H46" i="1"/>
  <c r="I46" i="1"/>
  <c r="H22" i="1"/>
  <c r="I22" i="1"/>
  <c r="H40" i="1"/>
  <c r="I40" i="1"/>
  <c r="F13" i="1"/>
  <c r="G13" i="1"/>
  <c r="F25" i="1"/>
  <c r="G25" i="1"/>
  <c r="F31" i="1"/>
  <c r="G31" i="1"/>
  <c r="H47" i="1"/>
  <c r="I47" i="1"/>
</calcChain>
</file>

<file path=xl/sharedStrings.xml><?xml version="1.0" encoding="utf-8"?>
<sst xmlns="http://schemas.openxmlformats.org/spreadsheetml/2006/main" count="78" uniqueCount="34">
  <si>
    <t>National Science Foundation</t>
  </si>
  <si>
    <t>Selected Crosscutting Programs</t>
  </si>
  <si>
    <t>FY 2015 Budget Request to Congress</t>
  </si>
  <si>
    <t>(Dollars in Millions)</t>
  </si>
  <si>
    <t>Selected Cross-Cutting Programs</t>
  </si>
  <si>
    <t>FY 2013
Actual</t>
  </si>
  <si>
    <t>FY 2014
Estimate</t>
  </si>
  <si>
    <t>FY 2015
Request</t>
  </si>
  <si>
    <t>FY 2015 Request change over:</t>
  </si>
  <si>
    <t>FY 2013 Actual</t>
  </si>
  <si>
    <t>FY 2014 Estimate</t>
  </si>
  <si>
    <t>Amount</t>
  </si>
  <si>
    <t>Percent</t>
  </si>
  <si>
    <t>ADVANCE</t>
  </si>
  <si>
    <t>Research &amp; Related Activities</t>
  </si>
  <si>
    <t>Education &amp; Human Resources</t>
  </si>
  <si>
    <t>Total, NSF</t>
  </si>
  <si>
    <t>Enhancing Access to the Radio 
   Spectrum - EARS</t>
  </si>
  <si>
    <t>Ethics Education in Science and 
   Engineering - EESE</t>
  </si>
  <si>
    <t>Faculty Early Career Development - 
   CAREER</t>
  </si>
  <si>
    <t>Graduate Research Fellowship - GRF</t>
  </si>
  <si>
    <t>Graduate STEM Fellows in K-12
   Education - GK-12</t>
  </si>
  <si>
    <r>
      <t>NSF Research Traineeship - NRT</t>
    </r>
    <r>
      <rPr>
        <vertAlign val="superscript"/>
        <sz val="11"/>
        <color theme="1"/>
        <rFont val="Times New Roman"/>
        <family val="1"/>
      </rPr>
      <t>1</t>
    </r>
  </si>
  <si>
    <t>Total, Graduate Fellowships &amp;
   Traineeships</t>
  </si>
  <si>
    <r>
      <t>Improving Undergraduate STEM 
   Education - IUSE</t>
    </r>
    <r>
      <rPr>
        <vertAlign val="superscript"/>
        <sz val="11"/>
        <color theme="1"/>
        <rFont val="Times New Roman"/>
        <family val="1"/>
      </rPr>
      <t>2</t>
    </r>
  </si>
  <si>
    <t>Integrated NSF Support Promoting
   Interdisciplinary Research and 
   Education - INSPIRE</t>
  </si>
  <si>
    <t>Long-Term Ecological Research
   Sites - LTERs</t>
  </si>
  <si>
    <t>Research Experiences for 
   Undergraduates - REU - Sites Only</t>
  </si>
  <si>
    <t>Research Experiences for 
   Undergraduates - REU - 
   Supplements Only</t>
  </si>
  <si>
    <t>Total, Research Experiences for 
   Undergraduates - REU</t>
  </si>
  <si>
    <t>Research in Undergraduate Institutions - 
   RUI</t>
  </si>
  <si>
    <t>Totals may not add due to rounding.</t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</si>
  <si>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The Engineering Education (EE); Geoscience Education; Nanotechnology Undergraduate Education in Engineering (NUE); Science, Technology, Engineering, and Mathematics Talent Expansion Program (STEP); Transforming Undergraduate Biology Education (TUBE); Transforming Undergrad Education in STEM (TUES); and Widening Implementation and Demonstration of Evidence-based Reforms (WIDER) programs were consolidated into Improving Undergraduate STEM Education (IUSE) in FY 2014.  The FY 2013 Actual total obligations of these individual programs are: EE $10.99 million, Geo Ed $20,000, NUE $1.68 million, STEP $16.96 million, TUBE $3.89 million, TUES $56.42 million, and WIDER $18.49 million.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</si>
  <si>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The FY 2013 Actual level represents Integrative Graduate Education and Research Traineeship (IGERT) program funding.   Outyear commitments for IGERT are included in the NRT line and are $31.41 million in 
FY 2014 and $20.36 million in FY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</si>
</sst>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 applyProtection="1">
      <alignment horizontal="center" vertical="top" wrapText="1" readingOrder="1"/>
      <protection locked="0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 applyProtection="1">
      <alignment horizontal="center" vertical="top" wrapText="1" readingOrder="1"/>
      <protection locked="0"/>
    </xf>
    <xf numFmtId="0" fontId="5" fillId="0" borderId="0" xfId="0" applyFont="1" applyFill="1"/>
    <xf numFmtId="0" fontId="4" fillId="0" borderId="5" xfId="0" applyFont="1" applyFill="1" applyBorder="1" applyAlignment="1" applyProtection="1">
      <alignment horizontal="right" wrapText="1" readingOrder="1"/>
      <protection locked="0"/>
    </xf>
    <xf numFmtId="0" fontId="4" fillId="0" borderId="7" xfId="0" applyFont="1" applyFill="1" applyBorder="1" applyAlignment="1" applyProtection="1">
      <alignment horizontal="right" wrapText="1" readingOrder="1"/>
      <protection locked="0"/>
    </xf>
    <xf numFmtId="0" fontId="5" fillId="0" borderId="0" xfId="0" applyFont="1" applyFill="1" applyBorder="1" applyAlignment="1" applyProtection="1">
      <alignment vertical="top" wrapText="1" readingOrder="1"/>
      <protection locked="0"/>
    </xf>
    <xf numFmtId="164" fontId="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8" xfId="0" applyFont="1" applyFill="1" applyBorder="1" applyAlignment="1" applyProtection="1">
      <alignment horizontal="right" vertical="top" wrapText="1" readingOrder="1"/>
      <protection locked="0"/>
    </xf>
    <xf numFmtId="166" fontId="4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166" fontId="4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165" fontId="4" fillId="0" borderId="2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23" xfId="0" applyFont="1" applyFill="1" applyBorder="1" applyAlignment="1" applyProtection="1">
      <alignment vertical="top" wrapText="1" readingOrder="1"/>
      <protection locked="0"/>
    </xf>
    <xf numFmtId="164" fontId="5" fillId="0" borderId="24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0" borderId="25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6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7" xfId="0" applyFont="1" applyFill="1" applyBorder="1" applyAlignment="1" applyProtection="1">
      <alignment horizontal="right" vertical="top" wrapText="1" readingOrder="1"/>
      <protection locked="0"/>
    </xf>
    <xf numFmtId="0" fontId="5" fillId="0" borderId="28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Fill="1" applyBorder="1" applyAlignment="1" applyProtection="1">
      <alignment horizontal="right" vertical="top" wrapText="1" readingOrder="1"/>
      <protection locked="0"/>
    </xf>
    <xf numFmtId="166" fontId="4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166" fontId="4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165" fontId="4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65" fontId="4" fillId="0" borderId="21" xfId="1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16" xfId="1" applyNumberFormat="1" applyFont="1" applyFill="1" applyBorder="1" applyAlignment="1" applyProtection="1">
      <alignment horizontal="right" vertical="top" wrapText="1" readingOrder="1"/>
      <protection locked="0"/>
    </xf>
    <xf numFmtId="164" fontId="7" fillId="0" borderId="24" xfId="0" applyNumberFormat="1" applyFont="1" applyFill="1" applyBorder="1" applyAlignment="1" applyProtection="1">
      <alignment horizontal="right" vertical="top" wrapText="1" readingOrder="1"/>
      <protection locked="0"/>
    </xf>
    <xf numFmtId="164" fontId="7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166" fontId="8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166" fontId="5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justify" vertical="top"/>
    </xf>
    <xf numFmtId="0" fontId="5" fillId="0" borderId="22" xfId="0" applyFont="1" applyFill="1" applyBorder="1" applyAlignment="1" applyProtection="1">
      <alignment vertical="center" wrapText="1" readingOrder="1"/>
      <protection locked="0"/>
    </xf>
    <xf numFmtId="0" fontId="5" fillId="0" borderId="15" xfId="0" applyFont="1" applyFill="1" applyBorder="1" applyAlignment="1" applyProtection="1">
      <alignment vertical="center" wrapText="1" readingOrder="1"/>
      <protection locked="0"/>
    </xf>
    <xf numFmtId="0" fontId="5" fillId="0" borderId="17" xfId="0" applyFont="1" applyFill="1" applyBorder="1" applyAlignment="1" applyProtection="1">
      <alignment vertical="center" wrapText="1" readingOrder="1"/>
      <protection locked="0"/>
    </xf>
    <xf numFmtId="0" fontId="9" fillId="0" borderId="23" xfId="0" applyFont="1" applyFill="1" applyBorder="1" applyAlignment="1" applyProtection="1">
      <alignment vertical="top" wrapText="1" readingOrder="1"/>
      <protection locked="0"/>
    </xf>
    <xf numFmtId="0" fontId="5" fillId="0" borderId="2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 wrapText="1" readingOrder="1"/>
      <protection locked="0"/>
    </xf>
    <xf numFmtId="0" fontId="5" fillId="0" borderId="22" xfId="0" applyFont="1" applyFill="1" applyBorder="1" applyAlignment="1" applyProtection="1">
      <alignment horizontal="left" vertical="center" wrapText="1" readingOrder="1"/>
      <protection locked="0"/>
    </xf>
    <xf numFmtId="0" fontId="5" fillId="0" borderId="15" xfId="0" applyFont="1" applyFill="1" applyBorder="1" applyAlignment="1" applyProtection="1">
      <alignment horizontal="left" vertical="center" wrapText="1" readingOrder="1"/>
      <protection locked="0"/>
    </xf>
    <xf numFmtId="0" fontId="5" fillId="0" borderId="17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 applyAlignment="1" applyProtection="1">
      <alignment horizontal="center" vertical="top" wrapText="1" readingOrder="1"/>
      <protection locked="0"/>
    </xf>
    <xf numFmtId="0" fontId="3" fillId="0" borderId="1" xfId="0" applyFont="1" applyFill="1" applyBorder="1" applyAlignment="1" applyProtection="1">
      <alignment horizontal="center" wrapText="1" readingOrder="1"/>
      <protection locked="0"/>
    </xf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8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0" fontId="4" fillId="0" borderId="4" xfId="0" applyFont="1" applyFill="1" applyBorder="1" applyAlignment="1" applyProtection="1">
      <alignment horizontal="right" wrapText="1" readingOrder="1"/>
      <protection locked="0"/>
    </xf>
    <xf numFmtId="0" fontId="4" fillId="0" borderId="9" xfId="0" applyFont="1" applyFill="1" applyBorder="1" applyAlignment="1" applyProtection="1">
      <alignment horizontal="right" wrapText="1" readingOrder="1"/>
      <protection locked="0"/>
    </xf>
    <xf numFmtId="0" fontId="4" fillId="0" borderId="12" xfId="0" applyFont="1" applyFill="1" applyBorder="1" applyAlignment="1" applyProtection="1">
      <alignment horizontal="right" wrapText="1" readingOrder="1"/>
      <protection locked="0"/>
    </xf>
    <xf numFmtId="0" fontId="4" fillId="0" borderId="5" xfId="0" applyFont="1" applyFill="1" applyBorder="1" applyAlignment="1" applyProtection="1">
      <alignment horizontal="center" vertical="center" wrapText="1" readingOrder="1"/>
      <protection locked="0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5"/>
  <sheetViews>
    <sheetView showGridLines="0" tabSelected="1" workbookViewId="0">
      <selection sqref="A1:I1"/>
    </sheetView>
  </sheetViews>
  <sheetFormatPr defaultColWidth="8.85546875" defaultRowHeight="15" x14ac:dyDescent="0.25"/>
  <cols>
    <col min="1" max="1" width="36.140625" style="2" customWidth="1"/>
    <col min="2" max="2" width="29.7109375" style="2" customWidth="1"/>
    <col min="3" max="5" width="10.7109375" style="2" customWidth="1"/>
    <col min="6" max="6" width="11.7109375" style="2" customWidth="1"/>
    <col min="7" max="7" width="11.140625" style="2" customWidth="1"/>
    <col min="8" max="9" width="11.28515625" style="2" customWidth="1"/>
    <col min="10" max="10" width="8.7109375" style="2" customWidth="1"/>
    <col min="11" max="11" width="11.42578125" style="2" customWidth="1"/>
    <col min="12" max="255" width="8.85546875" style="2"/>
    <col min="256" max="16384" width="8.85546875" style="3"/>
  </cols>
  <sheetData>
    <row r="1" spans="1:255" ht="18.7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1"/>
      <c r="K1" s="1"/>
      <c r="L1" s="1"/>
      <c r="M1" s="1"/>
      <c r="N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8.7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1"/>
      <c r="K2" s="1"/>
      <c r="L2" s="1"/>
      <c r="M2" s="1"/>
      <c r="N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8.75" x14ac:dyDescent="0.2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1"/>
      <c r="K3" s="1"/>
      <c r="L3" s="1"/>
      <c r="M3" s="1"/>
      <c r="N3" s="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 thickBot="1" x14ac:dyDescent="0.3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4"/>
      <c r="K4" s="4"/>
      <c r="L4" s="4"/>
      <c r="M4" s="4"/>
      <c r="N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6.45" customHeight="1" thickBot="1" x14ac:dyDescent="0.3">
      <c r="A5" s="54" t="s">
        <v>4</v>
      </c>
      <c r="B5" s="55"/>
      <c r="C5" s="59" t="s">
        <v>5</v>
      </c>
      <c r="D5" s="59" t="s">
        <v>6</v>
      </c>
      <c r="E5" s="59" t="s">
        <v>7</v>
      </c>
      <c r="F5" s="62" t="s">
        <v>8</v>
      </c>
      <c r="G5" s="63"/>
      <c r="H5" s="63"/>
      <c r="I5" s="64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5.75" thickBot="1" x14ac:dyDescent="0.3">
      <c r="A6" s="56"/>
      <c r="B6" s="57"/>
      <c r="C6" s="60"/>
      <c r="D6" s="60"/>
      <c r="E6" s="60"/>
      <c r="F6" s="62" t="s">
        <v>9</v>
      </c>
      <c r="G6" s="64"/>
      <c r="H6" s="46" t="s">
        <v>10</v>
      </c>
      <c r="I6" s="47"/>
      <c r="J6" s="5"/>
      <c r="K6" s="5"/>
      <c r="L6" s="5"/>
      <c r="M6" s="5"/>
      <c r="N6" s="5"/>
      <c r="O6" s="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5.75" thickBot="1" x14ac:dyDescent="0.3">
      <c r="A7" s="58"/>
      <c r="B7" s="46"/>
      <c r="C7" s="61"/>
      <c r="D7" s="61"/>
      <c r="E7" s="61"/>
      <c r="F7" s="6" t="s">
        <v>11</v>
      </c>
      <c r="G7" s="7" t="s">
        <v>12</v>
      </c>
      <c r="H7" s="6" t="s">
        <v>11</v>
      </c>
      <c r="I7" s="7" t="s">
        <v>12</v>
      </c>
      <c r="J7" s="5"/>
      <c r="K7" s="5"/>
      <c r="L7" s="5"/>
      <c r="M7" s="5"/>
      <c r="N7" s="5"/>
      <c r="O7" s="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x14ac:dyDescent="0.25">
      <c r="A8" s="48" t="s">
        <v>13</v>
      </c>
      <c r="B8" s="8" t="s">
        <v>14</v>
      </c>
      <c r="C8" s="9">
        <v>13.895</v>
      </c>
      <c r="D8" s="9">
        <v>14.93</v>
      </c>
      <c r="E8" s="9">
        <v>13.37</v>
      </c>
      <c r="F8" s="10">
        <f t="shared" ref="F8:F52" si="0">E8-C8</f>
        <v>-0.52500000000000036</v>
      </c>
      <c r="G8" s="11">
        <f t="shared" ref="G8:G52" si="1">IF(C8=0,"N/A", F8/C8)</f>
        <v>-3.7783375314861485E-2</v>
      </c>
      <c r="H8" s="10">
        <f t="shared" ref="H8:H52" si="2">E8-D8</f>
        <v>-1.5600000000000005</v>
      </c>
      <c r="I8" s="11">
        <f t="shared" ref="I8:I52" si="3">IF(D8=0,"N/A", H8/D8)</f>
        <v>-0.10448760884125924</v>
      </c>
      <c r="J8" s="5"/>
      <c r="K8" s="5"/>
      <c r="L8" s="5"/>
      <c r="M8" s="5"/>
      <c r="N8" s="5"/>
      <c r="O8" s="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x14ac:dyDescent="0.25">
      <c r="A9" s="39"/>
      <c r="B9" s="8" t="s">
        <v>15</v>
      </c>
      <c r="C9" s="12">
        <v>1.3540000000000001</v>
      </c>
      <c r="D9" s="12">
        <v>1.53</v>
      </c>
      <c r="E9" s="12">
        <v>1.53</v>
      </c>
      <c r="F9" s="13">
        <f t="shared" si="0"/>
        <v>0.17599999999999993</v>
      </c>
      <c r="G9" s="14">
        <f t="shared" si="1"/>
        <v>0.12998522895125547</v>
      </c>
      <c r="H9" s="13">
        <f t="shared" si="2"/>
        <v>0</v>
      </c>
      <c r="I9" s="14">
        <f t="shared" si="3"/>
        <v>0</v>
      </c>
      <c r="J9" s="5"/>
      <c r="K9" s="5"/>
      <c r="L9" s="5"/>
      <c r="M9" s="5"/>
      <c r="N9" s="5"/>
      <c r="O9" s="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x14ac:dyDescent="0.25">
      <c r="A10" s="40"/>
      <c r="B10" s="15" t="s">
        <v>16</v>
      </c>
      <c r="C10" s="16">
        <f t="shared" ref="C10:E10" si="4">SUM(C8:C9)</f>
        <v>15.248999999999999</v>
      </c>
      <c r="D10" s="16">
        <f t="shared" si="4"/>
        <v>16.46</v>
      </c>
      <c r="E10" s="16">
        <f t="shared" si="4"/>
        <v>14.899999999999999</v>
      </c>
      <c r="F10" s="17">
        <f t="shared" si="0"/>
        <v>-0.3490000000000002</v>
      </c>
      <c r="G10" s="18">
        <f t="shared" si="1"/>
        <v>-2.2886746671912928E-2</v>
      </c>
      <c r="H10" s="17">
        <f t="shared" si="2"/>
        <v>-1.5600000000000023</v>
      </c>
      <c r="I10" s="18">
        <f t="shared" si="3"/>
        <v>-9.4775212636695153E-2</v>
      </c>
      <c r="J10" s="5"/>
      <c r="K10" s="5"/>
      <c r="L10" s="5"/>
      <c r="M10" s="5"/>
      <c r="N10" s="5"/>
      <c r="O10" s="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x14ac:dyDescent="0.25">
      <c r="A11" s="38" t="s">
        <v>17</v>
      </c>
      <c r="B11" s="19" t="s">
        <v>14</v>
      </c>
      <c r="C11" s="20">
        <v>23.5</v>
      </c>
      <c r="D11" s="20">
        <v>24.5</v>
      </c>
      <c r="E11" s="20">
        <v>23</v>
      </c>
      <c r="F11" s="21">
        <f t="shared" si="0"/>
        <v>-0.5</v>
      </c>
      <c r="G11" s="22">
        <f t="shared" si="1"/>
        <v>-2.1276595744680851E-2</v>
      </c>
      <c r="H11" s="21">
        <f t="shared" si="2"/>
        <v>-1.5</v>
      </c>
      <c r="I11" s="22">
        <f t="shared" si="3"/>
        <v>-6.1224489795918366E-2</v>
      </c>
      <c r="J11" s="5"/>
      <c r="K11" s="5"/>
      <c r="L11" s="5"/>
      <c r="M11" s="5"/>
      <c r="N11" s="5"/>
      <c r="O11" s="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x14ac:dyDescent="0.25">
      <c r="A12" s="39"/>
      <c r="B12" s="8" t="s">
        <v>15</v>
      </c>
      <c r="C12" s="12">
        <v>0</v>
      </c>
      <c r="D12" s="12">
        <v>0</v>
      </c>
      <c r="E12" s="12">
        <v>0</v>
      </c>
      <c r="F12" s="13">
        <f t="shared" si="0"/>
        <v>0</v>
      </c>
      <c r="G12" s="14" t="str">
        <f t="shared" si="1"/>
        <v>N/A</v>
      </c>
      <c r="H12" s="13">
        <f t="shared" si="2"/>
        <v>0</v>
      </c>
      <c r="I12" s="14" t="str">
        <f t="shared" si="3"/>
        <v>N/A</v>
      </c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x14ac:dyDescent="0.25">
      <c r="A13" s="40"/>
      <c r="B13" s="23" t="s">
        <v>16</v>
      </c>
      <c r="C13" s="16">
        <f t="shared" ref="C13:E13" si="5">SUM(C11:C12)</f>
        <v>23.5</v>
      </c>
      <c r="D13" s="16">
        <f t="shared" si="5"/>
        <v>24.5</v>
      </c>
      <c r="E13" s="16">
        <f t="shared" si="5"/>
        <v>23</v>
      </c>
      <c r="F13" s="17">
        <f t="shared" si="0"/>
        <v>-0.5</v>
      </c>
      <c r="G13" s="18">
        <f t="shared" si="1"/>
        <v>-2.1276595744680851E-2</v>
      </c>
      <c r="H13" s="17">
        <f t="shared" si="2"/>
        <v>-1.5</v>
      </c>
      <c r="I13" s="18">
        <f t="shared" si="3"/>
        <v>-6.1224489795918366E-2</v>
      </c>
      <c r="J13" s="5"/>
      <c r="K13" s="5"/>
      <c r="L13" s="5"/>
      <c r="M13" s="5"/>
      <c r="N13" s="5"/>
      <c r="O13" s="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x14ac:dyDescent="0.25">
      <c r="A14" s="49" t="s">
        <v>18</v>
      </c>
      <c r="B14" s="8" t="s">
        <v>14</v>
      </c>
      <c r="C14" s="12">
        <v>2.84</v>
      </c>
      <c r="D14" s="12">
        <v>2.44</v>
      </c>
      <c r="E14" s="12">
        <v>2.44</v>
      </c>
      <c r="F14" s="13">
        <f t="shared" si="0"/>
        <v>-0.39999999999999991</v>
      </c>
      <c r="G14" s="14">
        <f t="shared" si="1"/>
        <v>-0.14084507042253519</v>
      </c>
      <c r="H14" s="13">
        <f t="shared" si="2"/>
        <v>0</v>
      </c>
      <c r="I14" s="14">
        <f t="shared" si="3"/>
        <v>0</v>
      </c>
      <c r="J14" s="5"/>
      <c r="K14" s="5"/>
      <c r="L14" s="5"/>
      <c r="M14" s="5"/>
      <c r="N14" s="5"/>
      <c r="O14" s="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x14ac:dyDescent="0.25">
      <c r="A15" s="50"/>
      <c r="B15" s="24" t="s">
        <v>15</v>
      </c>
      <c r="C15" s="12">
        <v>0.3</v>
      </c>
      <c r="D15" s="12">
        <v>0</v>
      </c>
      <c r="E15" s="12">
        <v>0</v>
      </c>
      <c r="F15" s="13">
        <f t="shared" si="0"/>
        <v>-0.3</v>
      </c>
      <c r="G15" s="14">
        <f t="shared" si="1"/>
        <v>-1</v>
      </c>
      <c r="H15" s="13">
        <f t="shared" si="2"/>
        <v>0</v>
      </c>
      <c r="I15" s="14" t="str">
        <f t="shared" si="3"/>
        <v>N/A</v>
      </c>
      <c r="J15" s="5"/>
      <c r="K15" s="5"/>
      <c r="L15" s="5"/>
      <c r="M15" s="5"/>
      <c r="N15" s="5"/>
      <c r="O15" s="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x14ac:dyDescent="0.25">
      <c r="A16" s="51"/>
      <c r="B16" s="15" t="s">
        <v>16</v>
      </c>
      <c r="C16" s="16">
        <f t="shared" ref="C16:E16" si="6">SUM(C14:C15)</f>
        <v>3.1399999999999997</v>
      </c>
      <c r="D16" s="16">
        <f t="shared" si="6"/>
        <v>2.44</v>
      </c>
      <c r="E16" s="16">
        <f t="shared" si="6"/>
        <v>2.44</v>
      </c>
      <c r="F16" s="17">
        <f t="shared" si="0"/>
        <v>-0.69999999999999973</v>
      </c>
      <c r="G16" s="18">
        <f t="shared" si="1"/>
        <v>-0.22292993630573243</v>
      </c>
      <c r="H16" s="17">
        <f t="shared" si="2"/>
        <v>0</v>
      </c>
      <c r="I16" s="18">
        <f t="shared" si="3"/>
        <v>0</v>
      </c>
      <c r="J16" s="5"/>
      <c r="K16" s="5"/>
      <c r="L16" s="5"/>
      <c r="M16" s="5"/>
      <c r="N16" s="5"/>
      <c r="O16" s="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x14ac:dyDescent="0.25">
      <c r="A17" s="38" t="s">
        <v>19</v>
      </c>
      <c r="B17" s="8" t="s">
        <v>14</v>
      </c>
      <c r="C17" s="12">
        <v>237.80099999999999</v>
      </c>
      <c r="D17" s="12">
        <v>210.42</v>
      </c>
      <c r="E17" s="12">
        <v>212.85</v>
      </c>
      <c r="F17" s="13">
        <f t="shared" si="0"/>
        <v>-24.950999999999993</v>
      </c>
      <c r="G17" s="14">
        <f t="shared" si="1"/>
        <v>-0.10492386491225855</v>
      </c>
      <c r="H17" s="13">
        <f t="shared" si="2"/>
        <v>2.4300000000000068</v>
      </c>
      <c r="I17" s="14">
        <f t="shared" si="3"/>
        <v>1.1548331907613377E-2</v>
      </c>
      <c r="J17" s="5"/>
      <c r="K17" s="5"/>
      <c r="L17" s="5"/>
      <c r="M17" s="5"/>
      <c r="N17" s="5"/>
      <c r="O17" s="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x14ac:dyDescent="0.25">
      <c r="A18" s="39"/>
      <c r="B18" s="8" t="s">
        <v>15</v>
      </c>
      <c r="C18" s="12">
        <v>0</v>
      </c>
      <c r="D18" s="12">
        <v>0</v>
      </c>
      <c r="E18" s="12">
        <v>0</v>
      </c>
      <c r="F18" s="13">
        <f t="shared" si="0"/>
        <v>0</v>
      </c>
      <c r="G18" s="14" t="str">
        <f t="shared" si="1"/>
        <v>N/A</v>
      </c>
      <c r="H18" s="13">
        <f t="shared" si="2"/>
        <v>0</v>
      </c>
      <c r="I18" s="14" t="str">
        <f t="shared" si="3"/>
        <v>N/A</v>
      </c>
      <c r="J18" s="5"/>
      <c r="K18" s="5"/>
      <c r="L18" s="5"/>
      <c r="M18" s="5"/>
      <c r="N18" s="5"/>
      <c r="O18" s="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x14ac:dyDescent="0.25">
      <c r="A19" s="40"/>
      <c r="B19" s="25" t="s">
        <v>16</v>
      </c>
      <c r="C19" s="26">
        <f t="shared" ref="C19:E19" si="7">SUM(C17:C18)</f>
        <v>237.80099999999999</v>
      </c>
      <c r="D19" s="26">
        <f t="shared" si="7"/>
        <v>210.42</v>
      </c>
      <c r="E19" s="26">
        <f t="shared" si="7"/>
        <v>212.85</v>
      </c>
      <c r="F19" s="27">
        <f t="shared" si="0"/>
        <v>-24.950999999999993</v>
      </c>
      <c r="G19" s="28">
        <f t="shared" si="1"/>
        <v>-0.10492386491225855</v>
      </c>
      <c r="H19" s="27">
        <f t="shared" si="2"/>
        <v>2.4300000000000068</v>
      </c>
      <c r="I19" s="28">
        <f t="shared" si="3"/>
        <v>1.1548331907613377E-2</v>
      </c>
      <c r="J19" s="5"/>
      <c r="K19" s="5"/>
      <c r="L19" s="5"/>
      <c r="M19" s="5"/>
      <c r="N19" s="5"/>
      <c r="O19" s="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x14ac:dyDescent="0.25">
      <c r="A20" s="38" t="s">
        <v>20</v>
      </c>
      <c r="B20" s="19" t="s">
        <v>14</v>
      </c>
      <c r="C20" s="20">
        <v>121.49</v>
      </c>
      <c r="D20" s="20">
        <v>150</v>
      </c>
      <c r="E20" s="20">
        <v>166.72</v>
      </c>
      <c r="F20" s="21">
        <f t="shared" si="0"/>
        <v>45.230000000000004</v>
      </c>
      <c r="G20" s="22">
        <f t="shared" si="1"/>
        <v>0.37229401596839251</v>
      </c>
      <c r="H20" s="21">
        <f t="shared" si="2"/>
        <v>16.72</v>
      </c>
      <c r="I20" s="22">
        <f t="shared" si="3"/>
        <v>0.11146666666666666</v>
      </c>
      <c r="J20" s="5"/>
      <c r="K20" s="5"/>
      <c r="L20" s="5"/>
      <c r="M20" s="5"/>
      <c r="N20" s="5"/>
      <c r="O20" s="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x14ac:dyDescent="0.25">
      <c r="A21" s="39"/>
      <c r="B21" s="8" t="s">
        <v>15</v>
      </c>
      <c r="C21" s="12">
        <v>121.465</v>
      </c>
      <c r="D21" s="12">
        <v>150</v>
      </c>
      <c r="E21" s="12">
        <v>166.72</v>
      </c>
      <c r="F21" s="13">
        <f t="shared" si="0"/>
        <v>45.254999999999995</v>
      </c>
      <c r="G21" s="14">
        <f t="shared" si="1"/>
        <v>0.37257646235541098</v>
      </c>
      <c r="H21" s="13">
        <f t="shared" si="2"/>
        <v>16.72</v>
      </c>
      <c r="I21" s="14">
        <f t="shared" si="3"/>
        <v>0.11146666666666666</v>
      </c>
      <c r="J21" s="5"/>
      <c r="K21" s="5"/>
      <c r="L21" s="5"/>
      <c r="M21" s="5"/>
      <c r="N21" s="5"/>
      <c r="O21" s="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x14ac:dyDescent="0.25">
      <c r="A22" s="40"/>
      <c r="B22" s="23" t="s">
        <v>16</v>
      </c>
      <c r="C22" s="16">
        <f t="shared" ref="C22:E22" si="8">SUM(C20:C21)</f>
        <v>242.95499999999998</v>
      </c>
      <c r="D22" s="16">
        <f t="shared" si="8"/>
        <v>300</v>
      </c>
      <c r="E22" s="16">
        <f t="shared" si="8"/>
        <v>333.44</v>
      </c>
      <c r="F22" s="17">
        <f t="shared" si="0"/>
        <v>90.485000000000014</v>
      </c>
      <c r="G22" s="18">
        <f t="shared" si="1"/>
        <v>0.37243522463007561</v>
      </c>
      <c r="H22" s="17">
        <f t="shared" si="2"/>
        <v>33.44</v>
      </c>
      <c r="I22" s="18">
        <f t="shared" si="3"/>
        <v>0.11146666666666666</v>
      </c>
      <c r="J22" s="5"/>
      <c r="K22" s="5"/>
      <c r="L22" s="5"/>
      <c r="M22" s="5"/>
      <c r="N22" s="5"/>
      <c r="O22" s="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x14ac:dyDescent="0.25">
      <c r="A23" s="38" t="s">
        <v>21</v>
      </c>
      <c r="B23" s="8" t="s">
        <v>14</v>
      </c>
      <c r="C23" s="12">
        <v>0</v>
      </c>
      <c r="D23" s="12">
        <v>0</v>
      </c>
      <c r="E23" s="12">
        <v>0</v>
      </c>
      <c r="F23" s="13">
        <f t="shared" si="0"/>
        <v>0</v>
      </c>
      <c r="G23" s="14" t="str">
        <f t="shared" si="1"/>
        <v>N/A</v>
      </c>
      <c r="H23" s="13">
        <f t="shared" si="2"/>
        <v>0</v>
      </c>
      <c r="I23" s="14" t="str">
        <f t="shared" si="3"/>
        <v>N/A</v>
      </c>
      <c r="J23" s="5"/>
      <c r="K23" s="5"/>
      <c r="L23" s="5"/>
      <c r="M23" s="5"/>
      <c r="N23" s="5"/>
      <c r="O23" s="5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x14ac:dyDescent="0.25">
      <c r="A24" s="39"/>
      <c r="B24" s="8" t="s">
        <v>15</v>
      </c>
      <c r="C24" s="12">
        <v>25.407</v>
      </c>
      <c r="D24" s="12">
        <v>0</v>
      </c>
      <c r="E24" s="12">
        <v>0</v>
      </c>
      <c r="F24" s="13">
        <f t="shared" si="0"/>
        <v>-25.407</v>
      </c>
      <c r="G24" s="14">
        <f t="shared" si="1"/>
        <v>-1</v>
      </c>
      <c r="H24" s="13">
        <f t="shared" si="2"/>
        <v>0</v>
      </c>
      <c r="I24" s="14" t="str">
        <f t="shared" si="3"/>
        <v>N/A</v>
      </c>
      <c r="J24" s="5"/>
      <c r="K24" s="5"/>
      <c r="L24" s="5"/>
      <c r="M24" s="5"/>
      <c r="N24" s="5"/>
      <c r="O24" s="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x14ac:dyDescent="0.25">
      <c r="A25" s="40"/>
      <c r="B25" s="25" t="s">
        <v>16</v>
      </c>
      <c r="C25" s="16">
        <f t="shared" ref="C25:E25" si="9">SUM(C23:C24)</f>
        <v>25.407</v>
      </c>
      <c r="D25" s="16">
        <f t="shared" si="9"/>
        <v>0</v>
      </c>
      <c r="E25" s="16">
        <f t="shared" si="9"/>
        <v>0</v>
      </c>
      <c r="F25" s="17">
        <f t="shared" si="0"/>
        <v>-25.407</v>
      </c>
      <c r="G25" s="29">
        <f t="shared" si="1"/>
        <v>-1</v>
      </c>
      <c r="H25" s="17">
        <f t="shared" si="2"/>
        <v>0</v>
      </c>
      <c r="I25" s="29" t="str">
        <f t="shared" si="3"/>
        <v>N/A</v>
      </c>
      <c r="J25" s="5"/>
      <c r="K25" s="5"/>
      <c r="L25" s="5"/>
      <c r="M25" s="5"/>
      <c r="N25" s="5"/>
      <c r="O25" s="5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x14ac:dyDescent="0.25">
      <c r="A26" s="42" t="s">
        <v>22</v>
      </c>
      <c r="B26" s="19" t="s">
        <v>14</v>
      </c>
      <c r="C26" s="12">
        <v>39.898000000000003</v>
      </c>
      <c r="D26" s="12">
        <v>28.740000000000002</v>
      </c>
      <c r="E26" s="12">
        <v>29.82</v>
      </c>
      <c r="F26" s="13">
        <f t="shared" si="0"/>
        <v>-10.078000000000003</v>
      </c>
      <c r="G26" s="30">
        <f t="shared" si="1"/>
        <v>-0.25259411499323281</v>
      </c>
      <c r="H26" s="13">
        <f t="shared" si="2"/>
        <v>1.0799999999999983</v>
      </c>
      <c r="I26" s="30">
        <f t="shared" si="3"/>
        <v>3.7578288100208704E-2</v>
      </c>
      <c r="J26" s="5"/>
      <c r="K26" s="5"/>
      <c r="L26" s="45"/>
      <c r="M26" s="45"/>
      <c r="N26" s="5"/>
      <c r="O26" s="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x14ac:dyDescent="0.25">
      <c r="A27" s="43"/>
      <c r="B27" s="8" t="s">
        <v>15</v>
      </c>
      <c r="C27" s="12">
        <v>24.138000000000002</v>
      </c>
      <c r="D27" s="12">
        <v>26.33</v>
      </c>
      <c r="E27" s="12">
        <v>28.38</v>
      </c>
      <c r="F27" s="13">
        <f t="shared" si="0"/>
        <v>4.2419999999999973</v>
      </c>
      <c r="G27" s="30">
        <f t="shared" si="1"/>
        <v>0.17573949788714877</v>
      </c>
      <c r="H27" s="13">
        <f t="shared" si="2"/>
        <v>2.0500000000000007</v>
      </c>
      <c r="I27" s="30">
        <f t="shared" si="3"/>
        <v>7.7857956703380207E-2</v>
      </c>
      <c r="J27" s="5"/>
      <c r="K27" s="5"/>
      <c r="L27" s="45"/>
      <c r="M27" s="45"/>
      <c r="N27" s="5"/>
      <c r="O27" s="5"/>
    </row>
    <row r="28" spans="1:255" x14ac:dyDescent="0.25">
      <c r="A28" s="44"/>
      <c r="B28" s="23" t="s">
        <v>16</v>
      </c>
      <c r="C28" s="16">
        <f t="shared" ref="C28:E28" si="10">SUM(C26:C27)</f>
        <v>64.036000000000001</v>
      </c>
      <c r="D28" s="16">
        <f t="shared" si="10"/>
        <v>55.07</v>
      </c>
      <c r="E28" s="16">
        <f t="shared" si="10"/>
        <v>58.2</v>
      </c>
      <c r="F28" s="17">
        <f t="shared" si="0"/>
        <v>-5.8359999999999985</v>
      </c>
      <c r="G28" s="29">
        <f t="shared" si="1"/>
        <v>-9.1136235867324611E-2</v>
      </c>
      <c r="H28" s="17">
        <f t="shared" si="2"/>
        <v>3.1300000000000026</v>
      </c>
      <c r="I28" s="29">
        <f t="shared" si="3"/>
        <v>5.6836753223170555E-2</v>
      </c>
      <c r="J28" s="5"/>
      <c r="K28" s="5"/>
      <c r="L28" s="45"/>
      <c r="M28" s="45"/>
      <c r="N28" s="5"/>
      <c r="O28" s="5"/>
    </row>
    <row r="29" spans="1:255" x14ac:dyDescent="0.25">
      <c r="A29" s="38" t="s">
        <v>23</v>
      </c>
      <c r="B29" s="8" t="s">
        <v>14</v>
      </c>
      <c r="C29" s="12">
        <f t="shared" ref="C29:E30" si="11">SUM(C20,C23,C26)</f>
        <v>161.38800000000001</v>
      </c>
      <c r="D29" s="12">
        <f t="shared" si="11"/>
        <v>178.74</v>
      </c>
      <c r="E29" s="12">
        <f t="shared" si="11"/>
        <v>196.54</v>
      </c>
      <c r="F29" s="13">
        <f t="shared" si="0"/>
        <v>35.151999999999987</v>
      </c>
      <c r="G29" s="14">
        <f t="shared" si="1"/>
        <v>0.2178104939648548</v>
      </c>
      <c r="H29" s="13">
        <f t="shared" si="2"/>
        <v>17.799999999999983</v>
      </c>
      <c r="I29" s="14">
        <f t="shared" si="3"/>
        <v>9.9585990824661422E-2</v>
      </c>
      <c r="J29" s="5"/>
      <c r="K29" s="5"/>
      <c r="L29" s="5"/>
      <c r="M29" s="5"/>
      <c r="N29" s="5"/>
      <c r="O29" s="5"/>
    </row>
    <row r="30" spans="1:255" x14ac:dyDescent="0.25">
      <c r="A30" s="39"/>
      <c r="B30" s="8" t="s">
        <v>15</v>
      </c>
      <c r="C30" s="12">
        <f t="shared" si="11"/>
        <v>171.01000000000002</v>
      </c>
      <c r="D30" s="12">
        <f t="shared" si="11"/>
        <v>176.32999999999998</v>
      </c>
      <c r="E30" s="12">
        <f t="shared" si="11"/>
        <v>195.1</v>
      </c>
      <c r="F30" s="13">
        <f t="shared" si="0"/>
        <v>24.089999999999975</v>
      </c>
      <c r="G30" s="14">
        <f t="shared" si="1"/>
        <v>0.14086895503186933</v>
      </c>
      <c r="H30" s="13">
        <f t="shared" si="2"/>
        <v>18.77000000000001</v>
      </c>
      <c r="I30" s="14">
        <f t="shared" si="3"/>
        <v>0.10644813701582267</v>
      </c>
      <c r="J30" s="5"/>
      <c r="K30" s="5"/>
      <c r="L30" s="5"/>
      <c r="M30" s="5"/>
      <c r="N30" s="5"/>
      <c r="O30" s="5"/>
    </row>
    <row r="31" spans="1:255" x14ac:dyDescent="0.25">
      <c r="A31" s="40"/>
      <c r="B31" s="25" t="s">
        <v>16</v>
      </c>
      <c r="C31" s="26">
        <f t="shared" ref="C31" si="12">SUM(C29:C30)</f>
        <v>332.39800000000002</v>
      </c>
      <c r="D31" s="26">
        <f t="shared" ref="D31:E31" si="13">SUM(D29:D30)</f>
        <v>355.07</v>
      </c>
      <c r="E31" s="26">
        <f t="shared" si="13"/>
        <v>391.64</v>
      </c>
      <c r="F31" s="27">
        <f t="shared" si="0"/>
        <v>59.241999999999962</v>
      </c>
      <c r="G31" s="28">
        <f t="shared" si="1"/>
        <v>0.17822610244345621</v>
      </c>
      <c r="H31" s="27">
        <f t="shared" si="2"/>
        <v>36.569999999999993</v>
      </c>
      <c r="I31" s="28">
        <f t="shared" si="3"/>
        <v>0.10299377587517952</v>
      </c>
      <c r="J31" s="5"/>
      <c r="K31" s="5"/>
      <c r="L31" s="5"/>
      <c r="M31" s="5"/>
      <c r="N31" s="5"/>
      <c r="O31" s="5"/>
    </row>
    <row r="32" spans="1:255" ht="13.9" customHeight="1" x14ac:dyDescent="0.25">
      <c r="A32" s="38" t="s">
        <v>24</v>
      </c>
      <c r="B32" s="19" t="s">
        <v>14</v>
      </c>
      <c r="C32" s="31">
        <v>0</v>
      </c>
      <c r="D32" s="20">
        <v>14.9</v>
      </c>
      <c r="E32" s="20">
        <v>19.399999999999999</v>
      </c>
      <c r="F32" s="21">
        <f>E32-C32</f>
        <v>19.399999999999999</v>
      </c>
      <c r="G32" s="22" t="str">
        <f>IF(C32=0,"N/A", F32/C32)</f>
        <v>N/A</v>
      </c>
      <c r="H32" s="21">
        <f>E32-D32</f>
        <v>4.4999999999999982</v>
      </c>
      <c r="I32" s="22">
        <f>IF(D32=0,"N/A", H32/D32)</f>
        <v>0.30201342281879184</v>
      </c>
      <c r="J32" s="5"/>
      <c r="K32" s="5"/>
      <c r="L32" s="5"/>
      <c r="M32" s="5"/>
      <c r="N32" s="5"/>
      <c r="O32" s="5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x14ac:dyDescent="0.25">
      <c r="A33" s="39"/>
      <c r="B33" s="8" t="s">
        <v>15</v>
      </c>
      <c r="C33" s="32">
        <v>0</v>
      </c>
      <c r="D33" s="12">
        <v>74.08</v>
      </c>
      <c r="E33" s="12">
        <v>99.08</v>
      </c>
      <c r="F33" s="13">
        <f>E33-C33</f>
        <v>99.08</v>
      </c>
      <c r="G33" s="30" t="str">
        <f>IF(C33=0,"N/A", F33/C33)</f>
        <v>N/A</v>
      </c>
      <c r="H33" s="13">
        <f>E33-D33</f>
        <v>25</v>
      </c>
      <c r="I33" s="30">
        <f>IF(D33=0,"N/A", H33/D33)</f>
        <v>0.33747300215982723</v>
      </c>
      <c r="J33" s="5"/>
      <c r="K33" s="5"/>
      <c r="L33" s="5"/>
      <c r="M33" s="5"/>
      <c r="N33" s="5"/>
      <c r="O33" s="5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x14ac:dyDescent="0.25">
      <c r="A34" s="40"/>
      <c r="B34" s="23" t="s">
        <v>16</v>
      </c>
      <c r="C34" s="33">
        <f t="shared" ref="C34:E34" si="14">SUM(C32:C33)</f>
        <v>0</v>
      </c>
      <c r="D34" s="16">
        <f t="shared" si="14"/>
        <v>88.98</v>
      </c>
      <c r="E34" s="16">
        <f t="shared" si="14"/>
        <v>118.47999999999999</v>
      </c>
      <c r="F34" s="17">
        <f>E34-C34</f>
        <v>118.47999999999999</v>
      </c>
      <c r="G34" s="18" t="str">
        <f>IF(C34=0,"N/A", F34/C34)</f>
        <v>N/A</v>
      </c>
      <c r="H34" s="17">
        <f>E34-D34</f>
        <v>29.499999999999986</v>
      </c>
      <c r="I34" s="18">
        <f>IF(D34=0,"N/A", H34/D34)</f>
        <v>0.3315351764441446</v>
      </c>
      <c r="J34" s="5"/>
      <c r="K34" s="5"/>
      <c r="L34" s="5"/>
      <c r="M34" s="5"/>
      <c r="N34" s="5"/>
      <c r="O34" s="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x14ac:dyDescent="0.25">
      <c r="A35" s="38" t="s">
        <v>25</v>
      </c>
      <c r="B35" s="19" t="s">
        <v>14</v>
      </c>
      <c r="C35" s="20">
        <v>32.637</v>
      </c>
      <c r="D35" s="20">
        <v>27.1</v>
      </c>
      <c r="E35" s="20">
        <v>26.1</v>
      </c>
      <c r="F35" s="21">
        <f t="shared" si="0"/>
        <v>-6.536999999999999</v>
      </c>
      <c r="G35" s="22">
        <f t="shared" si="1"/>
        <v>-0.20029414468241563</v>
      </c>
      <c r="H35" s="21">
        <f t="shared" si="2"/>
        <v>-1</v>
      </c>
      <c r="I35" s="22">
        <f t="shared" si="3"/>
        <v>-3.6900369003690037E-2</v>
      </c>
      <c r="J35" s="5"/>
      <c r="K35" s="5"/>
      <c r="L35" s="5"/>
      <c r="M35" s="5"/>
      <c r="N35" s="5"/>
      <c r="O35" s="5"/>
    </row>
    <row r="36" spans="1:255" x14ac:dyDescent="0.25">
      <c r="A36" s="39"/>
      <c r="B36" s="8" t="s">
        <v>15</v>
      </c>
      <c r="C36" s="12">
        <v>1.8360000000000001</v>
      </c>
      <c r="D36" s="12">
        <v>0</v>
      </c>
      <c r="E36" s="12">
        <v>1.95</v>
      </c>
      <c r="F36" s="13">
        <f t="shared" si="0"/>
        <v>0.11399999999999988</v>
      </c>
      <c r="G36" s="30">
        <f t="shared" si="1"/>
        <v>6.2091503267973788E-2</v>
      </c>
      <c r="H36" s="13">
        <f t="shared" si="2"/>
        <v>1.95</v>
      </c>
      <c r="I36" s="30" t="str">
        <f t="shared" si="3"/>
        <v>N/A</v>
      </c>
      <c r="J36" s="5"/>
      <c r="K36" s="5"/>
      <c r="L36" s="5"/>
      <c r="M36" s="5"/>
      <c r="N36" s="5"/>
      <c r="O36" s="5"/>
    </row>
    <row r="37" spans="1:255" x14ac:dyDescent="0.25">
      <c r="A37" s="40"/>
      <c r="B37" s="23" t="s">
        <v>16</v>
      </c>
      <c r="C37" s="16">
        <f t="shared" ref="C37:E37" si="15">SUM(C35:C36)</f>
        <v>34.472999999999999</v>
      </c>
      <c r="D37" s="16">
        <f t="shared" si="15"/>
        <v>27.1</v>
      </c>
      <c r="E37" s="16">
        <f t="shared" si="15"/>
        <v>28.05</v>
      </c>
      <c r="F37" s="17">
        <f t="shared" si="0"/>
        <v>-6.4229999999999983</v>
      </c>
      <c r="G37" s="18">
        <f t="shared" si="1"/>
        <v>-0.1863197284831607</v>
      </c>
      <c r="H37" s="17">
        <f t="shared" si="2"/>
        <v>0.94999999999999929</v>
      </c>
      <c r="I37" s="18">
        <f t="shared" si="3"/>
        <v>3.5055350553505504E-2</v>
      </c>
      <c r="J37" s="5"/>
      <c r="K37" s="5"/>
      <c r="L37" s="5"/>
      <c r="M37" s="5"/>
      <c r="N37" s="5"/>
      <c r="O37" s="5"/>
    </row>
    <row r="38" spans="1:255" x14ac:dyDescent="0.25">
      <c r="A38" s="38" t="s">
        <v>26</v>
      </c>
      <c r="B38" s="19" t="s">
        <v>14</v>
      </c>
      <c r="C38" s="20">
        <v>26.427</v>
      </c>
      <c r="D38" s="20">
        <v>27.33</v>
      </c>
      <c r="E38" s="20">
        <v>27.59</v>
      </c>
      <c r="F38" s="21">
        <f t="shared" si="0"/>
        <v>1.1630000000000003</v>
      </c>
      <c r="G38" s="22">
        <f t="shared" si="1"/>
        <v>4.400802209861128E-2</v>
      </c>
      <c r="H38" s="21">
        <f t="shared" si="2"/>
        <v>0.26000000000000156</v>
      </c>
      <c r="I38" s="22">
        <f t="shared" si="3"/>
        <v>9.5133552872302077E-3</v>
      </c>
      <c r="J38" s="5"/>
      <c r="K38" s="5"/>
      <c r="L38" s="5"/>
      <c r="M38" s="5"/>
      <c r="N38" s="5"/>
      <c r="O38" s="5"/>
    </row>
    <row r="39" spans="1:255" x14ac:dyDescent="0.25">
      <c r="A39" s="39"/>
      <c r="B39" s="8" t="s">
        <v>15</v>
      </c>
      <c r="C39" s="12">
        <v>0</v>
      </c>
      <c r="D39" s="12">
        <v>0</v>
      </c>
      <c r="E39" s="12">
        <v>0</v>
      </c>
      <c r="F39" s="13">
        <f t="shared" si="0"/>
        <v>0</v>
      </c>
      <c r="G39" s="14" t="str">
        <f t="shared" si="1"/>
        <v>N/A</v>
      </c>
      <c r="H39" s="13">
        <f t="shared" si="2"/>
        <v>0</v>
      </c>
      <c r="I39" s="14" t="str">
        <f t="shared" si="3"/>
        <v>N/A</v>
      </c>
      <c r="J39" s="5"/>
      <c r="K39" s="5"/>
      <c r="L39" s="5"/>
      <c r="M39" s="5"/>
      <c r="N39" s="5"/>
      <c r="O39" s="5"/>
    </row>
    <row r="40" spans="1:255" x14ac:dyDescent="0.25">
      <c r="A40" s="40"/>
      <c r="B40" s="23" t="s">
        <v>16</v>
      </c>
      <c r="C40" s="16">
        <f t="shared" ref="C40:E40" si="16">SUM(C38:C39)</f>
        <v>26.427</v>
      </c>
      <c r="D40" s="16">
        <f t="shared" si="16"/>
        <v>27.33</v>
      </c>
      <c r="E40" s="16">
        <f t="shared" si="16"/>
        <v>27.59</v>
      </c>
      <c r="F40" s="17">
        <f t="shared" si="0"/>
        <v>1.1630000000000003</v>
      </c>
      <c r="G40" s="18">
        <f t="shared" si="1"/>
        <v>4.400802209861128E-2</v>
      </c>
      <c r="H40" s="17">
        <f t="shared" si="2"/>
        <v>0.26000000000000156</v>
      </c>
      <c r="I40" s="18">
        <f t="shared" si="3"/>
        <v>9.5133552872302077E-3</v>
      </c>
      <c r="J40" s="5"/>
      <c r="K40" s="5"/>
      <c r="L40" s="5"/>
      <c r="M40" s="5"/>
      <c r="N40" s="5"/>
      <c r="O40" s="5"/>
    </row>
    <row r="41" spans="1:255" x14ac:dyDescent="0.25">
      <c r="A41" s="38" t="s">
        <v>27</v>
      </c>
      <c r="B41" s="19" t="s">
        <v>14</v>
      </c>
      <c r="C41" s="20">
        <v>56.609000000000002</v>
      </c>
      <c r="D41" s="20">
        <v>54.19</v>
      </c>
      <c r="E41" s="20">
        <v>53.06</v>
      </c>
      <c r="F41" s="21">
        <f t="shared" si="0"/>
        <v>-3.5489999999999995</v>
      </c>
      <c r="G41" s="22">
        <f t="shared" si="1"/>
        <v>-6.2693211326820819E-2</v>
      </c>
      <c r="H41" s="21">
        <f t="shared" si="2"/>
        <v>-1.1299999999999955</v>
      </c>
      <c r="I41" s="22">
        <f t="shared" si="3"/>
        <v>-2.0852555822107318E-2</v>
      </c>
      <c r="J41" s="5"/>
      <c r="K41" s="5"/>
      <c r="L41" s="5"/>
      <c r="M41" s="5"/>
      <c r="N41" s="5"/>
      <c r="O41" s="5"/>
    </row>
    <row r="42" spans="1:255" x14ac:dyDescent="0.25">
      <c r="A42" s="39"/>
      <c r="B42" s="8" t="s">
        <v>15</v>
      </c>
      <c r="C42" s="12">
        <v>0</v>
      </c>
      <c r="D42" s="12">
        <v>0</v>
      </c>
      <c r="E42" s="12">
        <v>0</v>
      </c>
      <c r="F42" s="13">
        <f t="shared" si="0"/>
        <v>0</v>
      </c>
      <c r="G42" s="14" t="str">
        <f t="shared" si="1"/>
        <v>N/A</v>
      </c>
      <c r="H42" s="13">
        <f t="shared" si="2"/>
        <v>0</v>
      </c>
      <c r="I42" s="14" t="str">
        <f t="shared" si="3"/>
        <v>N/A</v>
      </c>
      <c r="J42" s="5"/>
      <c r="K42" s="5"/>
      <c r="L42" s="5"/>
      <c r="M42" s="5"/>
      <c r="N42" s="5"/>
      <c r="O42" s="5"/>
    </row>
    <row r="43" spans="1:255" x14ac:dyDescent="0.25">
      <c r="A43" s="40"/>
      <c r="B43" s="23" t="s">
        <v>16</v>
      </c>
      <c r="C43" s="16">
        <f t="shared" ref="C43:E43" si="17">SUM(C41:C42)</f>
        <v>56.609000000000002</v>
      </c>
      <c r="D43" s="16">
        <f t="shared" si="17"/>
        <v>54.19</v>
      </c>
      <c r="E43" s="16">
        <f t="shared" si="17"/>
        <v>53.06</v>
      </c>
      <c r="F43" s="17">
        <f t="shared" si="0"/>
        <v>-3.5489999999999995</v>
      </c>
      <c r="G43" s="18">
        <f t="shared" si="1"/>
        <v>-6.2693211326820819E-2</v>
      </c>
      <c r="H43" s="17">
        <f t="shared" si="2"/>
        <v>-1.1299999999999955</v>
      </c>
      <c r="I43" s="18">
        <f t="shared" si="3"/>
        <v>-2.0852555822107318E-2</v>
      </c>
      <c r="J43" s="5"/>
      <c r="K43" s="5"/>
      <c r="L43" s="5"/>
      <c r="M43" s="5"/>
      <c r="N43" s="5"/>
      <c r="O43" s="34"/>
    </row>
    <row r="44" spans="1:255" x14ac:dyDescent="0.25">
      <c r="A44" s="38" t="s">
        <v>28</v>
      </c>
      <c r="B44" s="8" t="s">
        <v>14</v>
      </c>
      <c r="C44" s="12">
        <v>17.510999999999999</v>
      </c>
      <c r="D44" s="12">
        <v>21.04</v>
      </c>
      <c r="E44" s="12">
        <v>22.07</v>
      </c>
      <c r="F44" s="13">
        <f t="shared" si="0"/>
        <v>4.5590000000000011</v>
      </c>
      <c r="G44" s="14">
        <f t="shared" si="1"/>
        <v>0.26035063674261899</v>
      </c>
      <c r="H44" s="13">
        <f t="shared" si="2"/>
        <v>1.0300000000000011</v>
      </c>
      <c r="I44" s="14">
        <f t="shared" si="3"/>
        <v>4.8954372623574202E-2</v>
      </c>
      <c r="J44" s="5"/>
      <c r="K44" s="5"/>
      <c r="L44" s="5"/>
      <c r="M44" s="5"/>
      <c r="N44" s="5"/>
      <c r="O44" s="5"/>
    </row>
    <row r="45" spans="1:255" x14ac:dyDescent="0.25">
      <c r="A45" s="39"/>
      <c r="B45" s="8" t="s">
        <v>15</v>
      </c>
      <c r="C45" s="12">
        <v>0</v>
      </c>
      <c r="D45" s="12">
        <v>0</v>
      </c>
      <c r="E45" s="12">
        <v>0</v>
      </c>
      <c r="F45" s="13">
        <f t="shared" si="0"/>
        <v>0</v>
      </c>
      <c r="G45" s="14" t="str">
        <f t="shared" si="1"/>
        <v>N/A</v>
      </c>
      <c r="H45" s="13">
        <f t="shared" si="2"/>
        <v>0</v>
      </c>
      <c r="I45" s="14" t="str">
        <f t="shared" si="3"/>
        <v>N/A</v>
      </c>
      <c r="J45" s="5"/>
      <c r="K45" s="5"/>
      <c r="L45" s="5"/>
      <c r="M45" s="5"/>
      <c r="N45" s="5"/>
      <c r="O45" s="5"/>
    </row>
    <row r="46" spans="1:255" x14ac:dyDescent="0.25">
      <c r="A46" s="40"/>
      <c r="B46" s="25" t="s">
        <v>16</v>
      </c>
      <c r="C46" s="26">
        <f t="shared" ref="C46:E46" si="18">SUM(C44:C45)</f>
        <v>17.510999999999999</v>
      </c>
      <c r="D46" s="26">
        <f t="shared" si="18"/>
        <v>21.04</v>
      </c>
      <c r="E46" s="26">
        <f t="shared" si="18"/>
        <v>22.07</v>
      </c>
      <c r="F46" s="27">
        <f t="shared" si="0"/>
        <v>4.5590000000000011</v>
      </c>
      <c r="G46" s="28">
        <f t="shared" si="1"/>
        <v>0.26035063674261899</v>
      </c>
      <c r="H46" s="27">
        <f t="shared" si="2"/>
        <v>1.0300000000000011</v>
      </c>
      <c r="I46" s="28">
        <f t="shared" si="3"/>
        <v>4.8954372623574202E-2</v>
      </c>
      <c r="J46" s="5"/>
      <c r="K46" s="5"/>
      <c r="L46" s="5"/>
      <c r="M46" s="5"/>
      <c r="N46" s="5"/>
      <c r="O46" s="5"/>
    </row>
    <row r="47" spans="1:255" x14ac:dyDescent="0.25">
      <c r="A47" s="38" t="s">
        <v>29</v>
      </c>
      <c r="B47" s="19" t="s">
        <v>14</v>
      </c>
      <c r="C47" s="20">
        <f t="shared" ref="C47:E48" si="19">SUM(C41,C44)</f>
        <v>74.12</v>
      </c>
      <c r="D47" s="20">
        <f t="shared" si="19"/>
        <v>75.22999999999999</v>
      </c>
      <c r="E47" s="20">
        <f t="shared" si="19"/>
        <v>75.13</v>
      </c>
      <c r="F47" s="21">
        <f t="shared" si="0"/>
        <v>1.0099999999999909</v>
      </c>
      <c r="G47" s="22">
        <f t="shared" si="1"/>
        <v>1.3626551538046287E-2</v>
      </c>
      <c r="H47" s="21">
        <f t="shared" si="2"/>
        <v>-9.9999999999994316E-2</v>
      </c>
      <c r="I47" s="22">
        <f t="shared" si="3"/>
        <v>-1.3292569453674642E-3</v>
      </c>
      <c r="J47" s="5"/>
      <c r="K47" s="5"/>
      <c r="L47" s="5"/>
      <c r="M47" s="5"/>
      <c r="N47" s="5"/>
      <c r="O47" s="5"/>
    </row>
    <row r="48" spans="1:255" x14ac:dyDescent="0.25">
      <c r="A48" s="39"/>
      <c r="B48" s="8" t="s">
        <v>15</v>
      </c>
      <c r="C48" s="12">
        <f t="shared" si="19"/>
        <v>0</v>
      </c>
      <c r="D48" s="12">
        <f t="shared" si="19"/>
        <v>0</v>
      </c>
      <c r="E48" s="12">
        <f t="shared" si="19"/>
        <v>0</v>
      </c>
      <c r="F48" s="13">
        <f t="shared" si="0"/>
        <v>0</v>
      </c>
      <c r="G48" s="14" t="str">
        <f t="shared" si="1"/>
        <v>N/A</v>
      </c>
      <c r="H48" s="13">
        <f t="shared" si="2"/>
        <v>0</v>
      </c>
      <c r="I48" s="14" t="str">
        <f t="shared" si="3"/>
        <v>N/A</v>
      </c>
      <c r="J48" s="5"/>
      <c r="K48" s="5"/>
      <c r="L48" s="5"/>
      <c r="M48" s="5"/>
      <c r="N48" s="5"/>
      <c r="O48" s="5"/>
    </row>
    <row r="49" spans="1:255" x14ac:dyDescent="0.25">
      <c r="A49" s="40"/>
      <c r="B49" s="23" t="s">
        <v>16</v>
      </c>
      <c r="C49" s="16">
        <f t="shared" ref="C49" si="20">SUM(C47:C48)</f>
        <v>74.12</v>
      </c>
      <c r="D49" s="16">
        <f t="shared" ref="D49:E49" si="21">SUM(D47:D48)</f>
        <v>75.22999999999999</v>
      </c>
      <c r="E49" s="16">
        <f t="shared" si="21"/>
        <v>75.13</v>
      </c>
      <c r="F49" s="17">
        <f t="shared" si="0"/>
        <v>1.0099999999999909</v>
      </c>
      <c r="G49" s="18">
        <f t="shared" si="1"/>
        <v>1.3626551538046287E-2</v>
      </c>
      <c r="H49" s="17">
        <f t="shared" si="2"/>
        <v>-9.9999999999994316E-2</v>
      </c>
      <c r="I49" s="18">
        <f t="shared" si="3"/>
        <v>-1.3292569453674642E-3</v>
      </c>
      <c r="J49" s="5"/>
      <c r="K49" s="5"/>
      <c r="L49" s="5"/>
      <c r="M49" s="5"/>
      <c r="N49" s="5"/>
      <c r="O49" s="5"/>
    </row>
    <row r="50" spans="1:255" x14ac:dyDescent="0.25">
      <c r="A50" s="38" t="s">
        <v>30</v>
      </c>
      <c r="B50" s="19" t="s">
        <v>14</v>
      </c>
      <c r="C50" s="20">
        <v>57.594000000000001</v>
      </c>
      <c r="D50" s="20">
        <v>39.950000000000003</v>
      </c>
      <c r="E50" s="20">
        <v>39.6</v>
      </c>
      <c r="F50" s="21">
        <f t="shared" si="0"/>
        <v>-17.994</v>
      </c>
      <c r="G50" s="22">
        <f t="shared" si="1"/>
        <v>-0.31242837795603706</v>
      </c>
      <c r="H50" s="21">
        <f t="shared" si="2"/>
        <v>-0.35000000000000142</v>
      </c>
      <c r="I50" s="22">
        <f t="shared" si="3"/>
        <v>-8.7609511889862671E-3</v>
      </c>
      <c r="J50" s="5"/>
      <c r="K50" s="5"/>
      <c r="L50" s="5"/>
      <c r="M50" s="5"/>
      <c r="N50" s="5"/>
      <c r="O50" s="5"/>
    </row>
    <row r="51" spans="1:255" x14ac:dyDescent="0.25">
      <c r="A51" s="39"/>
      <c r="B51" s="8" t="s">
        <v>15</v>
      </c>
      <c r="C51" s="12">
        <v>0</v>
      </c>
      <c r="D51" s="12">
        <v>0</v>
      </c>
      <c r="E51" s="12">
        <v>0</v>
      </c>
      <c r="F51" s="13">
        <f t="shared" si="0"/>
        <v>0</v>
      </c>
      <c r="G51" s="14" t="str">
        <f t="shared" si="1"/>
        <v>N/A</v>
      </c>
      <c r="H51" s="13">
        <f t="shared" si="2"/>
        <v>0</v>
      </c>
      <c r="I51" s="14" t="str">
        <f t="shared" si="3"/>
        <v>N/A</v>
      </c>
      <c r="J51" s="5"/>
      <c r="K51" s="5"/>
      <c r="L51" s="5"/>
      <c r="M51" s="5"/>
      <c r="N51" s="5"/>
      <c r="O51" s="5"/>
    </row>
    <row r="52" spans="1:255" x14ac:dyDescent="0.25">
      <c r="A52" s="40"/>
      <c r="B52" s="23" t="s">
        <v>16</v>
      </c>
      <c r="C52" s="16">
        <f t="shared" ref="C52:E52" si="22">SUM(C50:C51)</f>
        <v>57.594000000000001</v>
      </c>
      <c r="D52" s="16">
        <f t="shared" si="22"/>
        <v>39.950000000000003</v>
      </c>
      <c r="E52" s="16">
        <f t="shared" si="22"/>
        <v>39.6</v>
      </c>
      <c r="F52" s="17">
        <f t="shared" si="0"/>
        <v>-17.994</v>
      </c>
      <c r="G52" s="18">
        <f t="shared" si="1"/>
        <v>-0.31242837795603706</v>
      </c>
      <c r="H52" s="17">
        <f t="shared" si="2"/>
        <v>-0.35000000000000142</v>
      </c>
      <c r="I52" s="18">
        <f t="shared" si="3"/>
        <v>-8.7609511889862671E-3</v>
      </c>
      <c r="J52" s="5"/>
      <c r="K52" s="5"/>
      <c r="L52" s="5"/>
      <c r="M52" s="5"/>
      <c r="N52" s="5"/>
      <c r="O52" s="5"/>
    </row>
    <row r="53" spans="1:255" x14ac:dyDescent="0.25">
      <c r="A53" s="41" t="s">
        <v>31</v>
      </c>
      <c r="B53" s="41"/>
      <c r="C53" s="41"/>
      <c r="D53" s="41"/>
      <c r="E53" s="41"/>
      <c r="F53" s="41"/>
      <c r="G53" s="41"/>
      <c r="H53" s="41"/>
      <c r="I53" s="41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</row>
    <row r="54" spans="1:255" ht="28.9" customHeight="1" x14ac:dyDescent="0.25">
      <c r="A54" s="36" t="s">
        <v>33</v>
      </c>
      <c r="B54" s="37"/>
      <c r="C54" s="37"/>
      <c r="D54" s="37"/>
      <c r="E54" s="37"/>
      <c r="F54" s="37"/>
      <c r="G54" s="37"/>
      <c r="H54" s="37"/>
      <c r="I54" s="37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:255" ht="55.15" customHeight="1" x14ac:dyDescent="0.25">
      <c r="A55" s="36" t="s">
        <v>32</v>
      </c>
      <c r="B55" s="36"/>
      <c r="C55" s="36"/>
      <c r="D55" s="36"/>
      <c r="E55" s="36"/>
      <c r="F55" s="36"/>
      <c r="G55" s="36"/>
      <c r="H55" s="36"/>
      <c r="I55" s="36"/>
    </row>
  </sheetData>
  <mergeCells count="30">
    <mergeCell ref="A1:I1"/>
    <mergeCell ref="A2:I2"/>
    <mergeCell ref="A3:I3"/>
    <mergeCell ref="A4:I4"/>
    <mergeCell ref="A5:B7"/>
    <mergeCell ref="C5:C7"/>
    <mergeCell ref="D5:D7"/>
    <mergeCell ref="E5:E7"/>
    <mergeCell ref="F5:I5"/>
    <mergeCell ref="F6:G6"/>
    <mergeCell ref="A35:A37"/>
    <mergeCell ref="H6:I6"/>
    <mergeCell ref="A8:A10"/>
    <mergeCell ref="A11:A13"/>
    <mergeCell ref="A14:A16"/>
    <mergeCell ref="A17:A19"/>
    <mergeCell ref="A20:A22"/>
    <mergeCell ref="A23:A25"/>
    <mergeCell ref="A26:A28"/>
    <mergeCell ref="L26:M28"/>
    <mergeCell ref="A29:A31"/>
    <mergeCell ref="A32:A34"/>
    <mergeCell ref="A54:I54"/>
    <mergeCell ref="A55:I55"/>
    <mergeCell ref="A38:A40"/>
    <mergeCell ref="A41:A43"/>
    <mergeCell ref="A44:A46"/>
    <mergeCell ref="A47:A49"/>
    <mergeCell ref="A50:A52"/>
    <mergeCell ref="A53:I53"/>
  </mergeCells>
  <pageMargins left="0.7" right="0.7" top="0.75" bottom="0.75" header="0.3" footer="0.3"/>
  <ignoredErrors>
    <ignoredError sqref="C10:E28 C29:E31 C34:E52 F8:I5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Selected Xcuts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2014-03-06T15:59:57Z</dcterms:created>
  <dcterms:modified xsi:type="dcterms:W3CDTF">2014-03-07T12:40:28Z</dcterms:modified>
</cp:coreProperties>
</file>