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<sst xmlns="http://schemas.openxmlformats.org/spreadsheetml/2006/main" count="32" uniqueCount="25">
  <si>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Earth Sciences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</si>
  <si>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</si>
  <si>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</si>
  <si>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</si>
  <si>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</si>
  <si>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</si>
  <si>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</si>
  <si>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</si>
  <si>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</si>
  <si>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</si>
  <si>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</si>
  <si>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</si>
  <si>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Earth Science Project Support</t>
  </si>
  <si>
    <t>Instrumentation and Facilities</t>
  </si>
  <si>
    <t>Earth Sciences</t>
  </si>
  <si>
    <t>Major Components:</t>
  </si>
  <si>
    <t xml:space="preserve">  Research and Education Grants</t>
  </si>
  <si>
    <t xml:space="preserve">  Centers Programs</t>
  </si>
  <si>
    <t xml:space="preserve">    Sustainability of Semi-Arid Hydrology and Riparian Areas</t>
  </si>
  <si>
    <t xml:space="preserve">    National Center for Earth-Surface Dynamics</t>
  </si>
  <si>
    <t xml:space="preserve">  Facilities</t>
  </si>
  <si>
    <t xml:space="preserve">    Incorporated Research Institutions for Seismology (IRIS)</t>
  </si>
  <si>
    <t xml:space="preserve">    EarthScope Operations</t>
  </si>
  <si>
    <t xml:space="preserve">    Other Earth Sciences Infrastructure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</si>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</sst>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  <numFmt numFmtId="167" formatCode="0.0%;\-0.0%;&quot;-&quot;??"/>
    <numFmt numFmtId="168" formatCode="&quot;$&quot;#,##0.00;\-&quot;$&quot;#,##0.00;&quot;-&quot;??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19" applyNumberFormat="1" applyFont="1" applyBorder="1" applyAlignment="1">
      <alignment horizontal="right"/>
    </xf>
    <xf numFmtId="166" fontId="3" fillId="0" borderId="2" xfId="0" applyNumberFormat="1" applyFont="1" applyBorder="1" applyAlignment="1">
      <alignment/>
    </xf>
    <xf numFmtId="167" fontId="3" fillId="0" borderId="2" xfId="19" applyNumberFormat="1" applyFont="1" applyBorder="1" applyAlignment="1">
      <alignment horizontal="right"/>
    </xf>
    <xf numFmtId="168" fontId="4" fillId="0" borderId="2" xfId="0" applyNumberFormat="1" applyFont="1" applyBorder="1" applyAlignment="1">
      <alignment/>
    </xf>
    <xf numFmtId="167" fontId="4" fillId="0" borderId="2" xfId="19" applyNumberFormat="1" applyFont="1" applyBorder="1" applyAlignment="1">
      <alignment horizontal="right"/>
    </xf>
    <xf numFmtId="166" fontId="3" fillId="0" borderId="4" xfId="0" applyNumberFormat="1" applyFont="1" applyBorder="1" applyAlignment="1">
      <alignment/>
    </xf>
    <xf numFmtId="167" fontId="3" fillId="0" borderId="4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13671875" style="1" customWidth="1"/>
    <col min="2" max="2" width="47.7109375" style="1" customWidth="1"/>
    <col min="3" max="3" width="8.00390625" style="1" customWidth="1"/>
    <col min="4" max="4" width="8.7109375" style="1" customWidth="1"/>
    <col min="5" max="5" width="9.00390625" style="1" customWidth="1"/>
    <col min="6" max="7" width="9.8515625" style="1" customWidth="1"/>
    <col min="8" max="16384" width="8.8515625" style="1" customWidth="1"/>
  </cols>
  <sheetData>
    <row r="1" spans="2:7" ht="15">
      <c r="B1" s="26" t="s">
        <v>0</v>
      </c>
      <c r="C1" s="26"/>
      <c r="D1" s="26"/>
      <c r="E1" s="26"/>
      <c r="F1" s="26"/>
      <c r="G1" s="26"/>
    </row>
    <row r="2" spans="2:7" ht="15.75" thickBot="1">
      <c r="B2" s="27" t="s">
        <v>1</v>
      </c>
      <c r="C2" s="27"/>
      <c r="D2" s="27"/>
      <c r="E2" s="27"/>
      <c r="F2" s="27"/>
      <c r="G2" s="27"/>
    </row>
    <row r="3" spans="2:7" ht="15">
      <c r="B3" s="2"/>
      <c r="C3" s="3"/>
      <c r="D3" s="3" t="s">
        <v>2</v>
      </c>
      <c r="E3" s="3"/>
      <c r="F3" s="4" t="s">
        <v>3</v>
      </c>
      <c r="G3" s="4"/>
    </row>
    <row r="4" spans="2:7" ht="12.75" customHeight="1">
      <c r="B4" s="5"/>
      <c r="C4" s="6" t="s">
        <v>4</v>
      </c>
      <c r="D4" s="6" t="s">
        <v>5</v>
      </c>
      <c r="E4" s="6" t="s">
        <v>6</v>
      </c>
      <c r="F4" s="7" t="s">
        <v>2</v>
      </c>
      <c r="G4" s="7"/>
    </row>
    <row r="5" spans="2:7" ht="12.75" customHeight="1">
      <c r="B5" s="8"/>
      <c r="C5" s="9" t="s">
        <v>7</v>
      </c>
      <c r="D5" s="9" t="s">
        <v>8</v>
      </c>
      <c r="E5" s="9" t="s">
        <v>9</v>
      </c>
      <c r="F5" s="10" t="s">
        <v>10</v>
      </c>
      <c r="G5" s="10" t="s">
        <v>11</v>
      </c>
    </row>
    <row r="6" spans="2:7" ht="15">
      <c r="B6" s="11" t="s">
        <v>12</v>
      </c>
      <c r="C6" s="18">
        <v>103.67</v>
      </c>
      <c r="D6" s="18">
        <v>106.46</v>
      </c>
      <c r="E6" s="18">
        <v>115.9</v>
      </c>
      <c r="F6" s="18">
        <f>E6-D6</f>
        <v>9.440000000000012</v>
      </c>
      <c r="G6" s="19">
        <f>IF(D6=0,"N/A  ",F6/D6)</f>
        <v>0.0886718016156304</v>
      </c>
    </row>
    <row r="7" spans="2:7" ht="15">
      <c r="B7" s="12" t="s">
        <v>13</v>
      </c>
      <c r="C7" s="20">
        <v>33.28</v>
      </c>
      <c r="D7" s="20">
        <v>33.66</v>
      </c>
      <c r="E7" s="20">
        <v>36.4</v>
      </c>
      <c r="F7" s="20">
        <f>E7-D7</f>
        <v>2.740000000000002</v>
      </c>
      <c r="G7" s="21">
        <f>IF(D7=0,"N/A  ",F7/D7)</f>
        <v>0.08140225787284618</v>
      </c>
    </row>
    <row r="8" spans="2:7" ht="15">
      <c r="B8" s="13" t="s">
        <v>14</v>
      </c>
      <c r="C8" s="22">
        <f>SUM(C6:C7)</f>
        <v>136.95</v>
      </c>
      <c r="D8" s="22">
        <f>SUM(D6:D7)</f>
        <v>140.12</v>
      </c>
      <c r="E8" s="22">
        <f>SUM(E6:E7)</f>
        <v>152.3</v>
      </c>
      <c r="F8" s="22">
        <f>+E8-D8</f>
        <v>12.180000000000007</v>
      </c>
      <c r="G8" s="23">
        <f>IF(D8=0,"N/A  ",F8/D8)</f>
        <v>0.0869254924350557</v>
      </c>
    </row>
    <row r="9" spans="2:7" ht="15">
      <c r="B9" s="14" t="s">
        <v>15</v>
      </c>
      <c r="C9" s="15"/>
      <c r="D9" s="15"/>
      <c r="E9" s="15"/>
      <c r="F9" s="15"/>
      <c r="G9" s="16"/>
    </row>
    <row r="10" spans="2:7" ht="15">
      <c r="B10" s="11" t="s">
        <v>16</v>
      </c>
      <c r="C10" s="18">
        <f>81.45+5.72</f>
        <v>87.17</v>
      </c>
      <c r="D10" s="18">
        <f>C10+0.34</f>
        <v>87.51</v>
      </c>
      <c r="E10" s="18">
        <f>D10+5.87</f>
        <v>93.38000000000001</v>
      </c>
      <c r="F10" s="18">
        <f>+E10-D10</f>
        <v>5.8700000000000045</v>
      </c>
      <c r="G10" s="19">
        <f>IF(D10=0,"N/A  ",F10/D10)</f>
        <v>0.06707804822306027</v>
      </c>
    </row>
    <row r="11" spans="2:7" ht="15">
      <c r="B11" s="11" t="s">
        <v>17</v>
      </c>
      <c r="C11" s="15"/>
      <c r="D11" s="15"/>
      <c r="E11" s="15"/>
      <c r="F11" s="15"/>
      <c r="G11" s="15"/>
    </row>
    <row r="12" spans="2:7" ht="15">
      <c r="B12" s="11" t="s">
        <v>18</v>
      </c>
      <c r="C12" s="18">
        <v>3.32</v>
      </c>
      <c r="D12" s="18">
        <v>3.29</v>
      </c>
      <c r="E12" s="18">
        <v>3.32</v>
      </c>
      <c r="F12" s="18">
        <f>+E12-D12</f>
        <v>0.029999999999999805</v>
      </c>
      <c r="G12" s="19">
        <f>IF(D12=0,"N/A  ",F12/D12)</f>
        <v>0.009118541033434591</v>
      </c>
    </row>
    <row r="13" spans="2:7" ht="15">
      <c r="B13" s="11" t="s">
        <v>19</v>
      </c>
      <c r="C13" s="18">
        <v>3.37</v>
      </c>
      <c r="D13" s="18">
        <v>3.33</v>
      </c>
      <c r="E13" s="18">
        <v>3.36</v>
      </c>
      <c r="F13" s="18">
        <f>+E13-D13</f>
        <v>0.029999999999999805</v>
      </c>
      <c r="G13" s="19">
        <f>IF(D13=0,"N/A  ",F13/D13)</f>
        <v>0.00900900900900895</v>
      </c>
    </row>
    <row r="14" spans="2:7" ht="15">
      <c r="B14" s="11" t="s">
        <v>20</v>
      </c>
      <c r="C14" s="15"/>
      <c r="D14" s="15"/>
      <c r="E14" s="15"/>
      <c r="F14" s="15"/>
      <c r="G14" s="16"/>
    </row>
    <row r="15" spans="2:7" ht="15">
      <c r="B15" s="11" t="s">
        <v>21</v>
      </c>
      <c r="C15" s="18">
        <v>11.9</v>
      </c>
      <c r="D15" s="18">
        <v>12</v>
      </c>
      <c r="E15" s="18">
        <v>12.9</v>
      </c>
      <c r="F15" s="18">
        <f>+E15-D15</f>
        <v>0.9000000000000004</v>
      </c>
      <c r="G15" s="19">
        <f>IF(D15=0,"N/A  ",F15/D15)</f>
        <v>0.07500000000000002</v>
      </c>
    </row>
    <row r="16" spans="2:7" ht="15">
      <c r="B16" s="11" t="s">
        <v>22</v>
      </c>
      <c r="C16" s="18">
        <v>4.69</v>
      </c>
      <c r="D16" s="18">
        <v>6.72</v>
      </c>
      <c r="E16" s="18">
        <v>11.61</v>
      </c>
      <c r="F16" s="18">
        <f>+E16-D16</f>
        <v>4.89</v>
      </c>
      <c r="G16" s="19">
        <f>IF(D16=0,"N/A  ",F16/D16)</f>
        <v>0.7276785714285714</v>
      </c>
    </row>
    <row r="17" spans="2:7" ht="15.75" thickBot="1">
      <c r="B17" s="17" t="s">
        <v>23</v>
      </c>
      <c r="C17" s="24">
        <f>38.16-C16-C15</f>
        <v>21.57</v>
      </c>
      <c r="D17" s="24">
        <f>C17+2.58-0.1-2.03</f>
        <v>22.019999999999996</v>
      </c>
      <c r="E17" s="24">
        <f>D17+0.46</f>
        <v>22.479999999999997</v>
      </c>
      <c r="F17" s="24">
        <f>+E17-D17</f>
        <v>0.46000000000000085</v>
      </c>
      <c r="G17" s="25">
        <f>IF(D17=0,"N/A  ",F17/D17)</f>
        <v>0.02089009990917352</v>
      </c>
    </row>
    <row r="18" ht="15">
      <c r="G18" s="1" t="s">
        <v>24</v>
      </c>
    </row>
    <row r="21" spans="2:3" ht="15">
      <c r="B21" s="1" t="s">
        <v>24</v>
      </c>
      <c r="C21" s="1" t="s">
        <v>24</v>
      </c>
    </row>
    <row r="22" ht="15">
      <c r="B22" s="1" t="s">
        <v>24</v>
      </c>
    </row>
    <row r="24" ht="15">
      <c r="B24" s="1" t="s">
        <v>24</v>
      </c>
    </row>
    <row r="25" spans="2:4" ht="15">
      <c r="B25" s="1" t="s">
        <v>24</v>
      </c>
      <c r="D25" s="1" t="s">
        <v>24</v>
      </c>
    </row>
  </sheetData>
  <mergeCells count="2">
    <mergeCell ref="B1:G1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dcterms:created xsi:type="dcterms:W3CDTF">2006-01-31T15:22:51Z</dcterms:created>
  <dcterms:modified xsi:type="dcterms:W3CDTF">2006-02-01T14:34:22Z</dcterms:modified>
  <cp:category/>
  <cp:version/>
  <cp:contentType/>
  <cp:contentStatus/>
</cp:coreProperties>
</file>