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<sst xmlns="http://schemas.openxmlformats.org/spreadsheetml/2006/main" count="32" uniqueCount="26">
  <si>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Ocean Sciences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</si>
  <si>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</si>
  <si>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</si>
  <si>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</si>
  <si>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</si>
  <si>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</si>
  <si>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</si>
  <si>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</si>
  <si>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</si>
  <si>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</si>
  <si>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</si>
  <si>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</si>
  <si>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Ocean Section</t>
  </si>
  <si>
    <t>Integrative Programs Section</t>
  </si>
  <si>
    <t>Marine Geosciences Section</t>
  </si>
  <si>
    <t>Ocean Sciences</t>
  </si>
  <si>
    <t>Major Components:</t>
  </si>
  <si>
    <t xml:space="preserve">  Research and Education Grants</t>
  </si>
  <si>
    <t xml:space="preserve">  Long-term Ecological Research Centers</t>
  </si>
  <si>
    <t xml:space="preserve">  Centers Program</t>
  </si>
  <si>
    <t xml:space="preserve">    Center for Coastal Margin Observation/Prediction</t>
  </si>
  <si>
    <t xml:space="preserve">  Facilities</t>
  </si>
  <si>
    <t xml:space="preserve">    Academic Research Fleet</t>
  </si>
  <si>
    <t xml:space="preserve">    Integrated Ocean Drilling Program (IODP)</t>
  </si>
  <si>
    <t xml:space="preserve">    Other Ocean Sciences Infrastructure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</si>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</sst>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%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19" applyNumberFormat="1" applyFont="1" applyBorder="1" applyAlignment="1">
      <alignment/>
    </xf>
    <xf numFmtId="0" fontId="4" fillId="0" borderId="3" xfId="0" applyFont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4" fillId="0" borderId="2" xfId="0" applyNumberFormat="1" applyFont="1" applyBorder="1" applyAlignment="1">
      <alignment/>
    </xf>
    <xf numFmtId="165" fontId="4" fillId="0" borderId="2" xfId="19" applyNumberFormat="1" applyFont="1" applyBorder="1" applyAlignment="1">
      <alignment/>
    </xf>
    <xf numFmtId="0" fontId="3" fillId="0" borderId="0" xfId="0" applyFont="1" applyAlignment="1">
      <alignment horizontal="left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4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46.421875" style="1" customWidth="1"/>
    <col min="2" max="2" width="9.00390625" style="1" customWidth="1"/>
    <col min="3" max="3" width="9.421875" style="1" customWidth="1"/>
    <col min="4" max="4" width="9.00390625" style="1" customWidth="1"/>
    <col min="5" max="6" width="9.8515625" style="1" customWidth="1"/>
    <col min="7" max="16384" width="8.8515625" style="1" customWidth="1"/>
  </cols>
  <sheetData>
    <row r="1" spans="1:6" ht="15">
      <c r="A1" s="31" t="s">
        <v>0</v>
      </c>
      <c r="B1" s="31"/>
      <c r="C1" s="31"/>
      <c r="D1" s="31"/>
      <c r="E1" s="31"/>
      <c r="F1" s="31"/>
    </row>
    <row r="2" spans="1:6" ht="15.75" thickBot="1">
      <c r="A2" s="32" t="s">
        <v>1</v>
      </c>
      <c r="B2" s="32"/>
      <c r="C2" s="32"/>
      <c r="D2" s="32"/>
      <c r="E2" s="32"/>
      <c r="F2" s="32"/>
    </row>
    <row r="3" spans="1:6" ht="15">
      <c r="A3" s="2"/>
      <c r="B3" s="33" t="s">
        <v>2</v>
      </c>
      <c r="C3" s="33" t="s">
        <v>3</v>
      </c>
      <c r="D3" s="33" t="s">
        <v>4</v>
      </c>
      <c r="E3" s="36" t="s">
        <v>5</v>
      </c>
      <c r="F3" s="37"/>
    </row>
    <row r="4" spans="1:6" ht="12.75" customHeight="1">
      <c r="A4" s="3"/>
      <c r="B4" s="34"/>
      <c r="C4" s="34" t="s">
        <v>6</v>
      </c>
      <c r="D4" s="34" t="s">
        <v>7</v>
      </c>
      <c r="E4" s="38"/>
      <c r="F4" s="38"/>
    </row>
    <row r="5" spans="1:6" ht="12.75" customHeight="1">
      <c r="A5" s="4"/>
      <c r="B5" s="35"/>
      <c r="C5" s="35" t="s">
        <v>8</v>
      </c>
      <c r="D5" s="35" t="s">
        <v>9</v>
      </c>
      <c r="E5" s="5" t="s">
        <v>10</v>
      </c>
      <c r="F5" s="5" t="s">
        <v>11</v>
      </c>
    </row>
    <row r="6" spans="1:6" ht="15">
      <c r="A6" s="6" t="s">
        <v>12</v>
      </c>
      <c r="B6" s="7">
        <f>C6/C$9*289.09</f>
        <v>107.88752580340572</v>
      </c>
      <c r="C6" s="8">
        <v>114.62</v>
      </c>
      <c r="D6" s="7">
        <v>118.82</v>
      </c>
      <c r="E6" s="8">
        <f>+D6-C6</f>
        <v>4.199999999999989</v>
      </c>
      <c r="F6" s="9">
        <f>IF(C6=0,"N/A  ",E6/C6)</f>
        <v>0.036642819752224644</v>
      </c>
    </row>
    <row r="7" spans="1:6" ht="15">
      <c r="A7" s="10" t="s">
        <v>13</v>
      </c>
      <c r="B7" s="7">
        <f>C7/C$9*289.09</f>
        <v>105.76968482401588</v>
      </c>
      <c r="C7" s="8">
        <v>112.37</v>
      </c>
      <c r="D7" s="7">
        <v>117.33</v>
      </c>
      <c r="E7" s="8">
        <f>+D7-C7</f>
        <v>4.959999999999994</v>
      </c>
      <c r="F7" s="9">
        <f>IF(C7=0,"N/A  ",E7/C7)</f>
        <v>0.04413989498976589</v>
      </c>
    </row>
    <row r="8" spans="1:6" ht="15">
      <c r="A8" s="11" t="s">
        <v>14</v>
      </c>
      <c r="B8" s="12">
        <f>C8/C$9*289.09</f>
        <v>75.43278937257837</v>
      </c>
      <c r="C8" s="13">
        <v>80.14</v>
      </c>
      <c r="D8" s="12">
        <v>93.14</v>
      </c>
      <c r="E8" s="13">
        <f>+D8-C8</f>
        <v>13</v>
      </c>
      <c r="F8" s="14">
        <f>IF(C8=0,"N/A  ",E8/C8)</f>
        <v>0.16221612178687297</v>
      </c>
    </row>
    <row r="9" spans="1:6" ht="15">
      <c r="A9" s="15" t="s">
        <v>15</v>
      </c>
      <c r="B9" s="16">
        <f>SUM(B6:B8)</f>
        <v>289.09</v>
      </c>
      <c r="C9" s="16">
        <f>SUM(C6:C8)</f>
        <v>307.13</v>
      </c>
      <c r="D9" s="16">
        <f>SUM(D6:D8)</f>
        <v>329.28999999999996</v>
      </c>
      <c r="E9" s="17">
        <f>+D9-C9</f>
        <v>22.159999999999968</v>
      </c>
      <c r="F9" s="18">
        <f>IF(C9=0,"N/A  ",E9/C9)</f>
        <v>0.072151857519617</v>
      </c>
    </row>
    <row r="10" spans="1:6" ht="15">
      <c r="A10" s="19" t="s">
        <v>16</v>
      </c>
      <c r="B10" s="20"/>
      <c r="C10" s="21"/>
      <c r="D10" s="20"/>
      <c r="E10" s="10"/>
      <c r="F10" s="22"/>
    </row>
    <row r="11" spans="1:6" ht="15">
      <c r="A11" s="6" t="s">
        <v>17</v>
      </c>
      <c r="B11" s="7">
        <f>B9-SUM(B12:B18)</f>
        <v>161.11999999999998</v>
      </c>
      <c r="C11" s="7">
        <f>C9-SUM(C12:C18)</f>
        <v>151.76</v>
      </c>
      <c r="D11" s="7">
        <f>D9-SUM(D12:D18)</f>
        <v>158.65999999999997</v>
      </c>
      <c r="E11" s="8">
        <f>+D11-C11</f>
        <v>6.899999999999977</v>
      </c>
      <c r="F11" s="23">
        <f>IF(C11=0,"N/A  ",E11/C11)</f>
        <v>0.04546652609383222</v>
      </c>
    </row>
    <row r="12" spans="1:6" ht="15">
      <c r="A12" s="6" t="s">
        <v>18</v>
      </c>
      <c r="B12" s="7">
        <v>3.13</v>
      </c>
      <c r="C12" s="7">
        <v>3.5</v>
      </c>
      <c r="D12" s="7">
        <v>3.5</v>
      </c>
      <c r="E12" s="8">
        <f>+D12-C12</f>
        <v>0</v>
      </c>
      <c r="F12" s="23">
        <f>IF(C12=0,"N/A  ",E12/C12)</f>
        <v>0</v>
      </c>
    </row>
    <row r="13" spans="1:4" ht="15">
      <c r="A13" s="6" t="s">
        <v>19</v>
      </c>
      <c r="B13" s="24"/>
      <c r="C13" s="25"/>
      <c r="D13" s="25"/>
    </row>
    <row r="14" spans="1:6" ht="15">
      <c r="A14" s="6" t="s">
        <v>20</v>
      </c>
      <c r="B14" s="7">
        <v>0</v>
      </c>
      <c r="C14" s="7">
        <v>4</v>
      </c>
      <c r="D14" s="7">
        <v>3.96</v>
      </c>
      <c r="E14" s="8">
        <f>+D14-C14</f>
        <v>-0.040000000000000036</v>
      </c>
      <c r="F14" s="23">
        <f>IF(C14=0,"N/A  ",E14/C14)</f>
        <v>-0.010000000000000009</v>
      </c>
    </row>
    <row r="15" spans="1:6" ht="15">
      <c r="A15" s="6" t="s">
        <v>21</v>
      </c>
      <c r="B15" s="26"/>
      <c r="C15" s="26"/>
      <c r="D15" s="26"/>
      <c r="E15" s="10"/>
      <c r="F15" s="22"/>
    </row>
    <row r="16" spans="1:6" ht="15">
      <c r="A16" s="6" t="s">
        <v>22</v>
      </c>
      <c r="B16" s="7">
        <v>76.21</v>
      </c>
      <c r="C16" s="7">
        <v>97.7</v>
      </c>
      <c r="D16" s="7">
        <v>97.6</v>
      </c>
      <c r="E16" s="8">
        <f>+D16-C16</f>
        <v>-0.10000000000000853</v>
      </c>
      <c r="F16" s="23">
        <f>IF(C16=0,"N/A  ",E16/C16)</f>
        <v>-0.001023541453428951</v>
      </c>
    </row>
    <row r="17" spans="1:6" ht="15">
      <c r="A17" s="3" t="s">
        <v>23</v>
      </c>
      <c r="B17" s="7">
        <v>28.56</v>
      </c>
      <c r="C17" s="7">
        <v>25.8</v>
      </c>
      <c r="D17" s="7">
        <v>38</v>
      </c>
      <c r="E17" s="8">
        <f>+D17-C17</f>
        <v>12.2</v>
      </c>
      <c r="F17" s="23">
        <f>IF(C17=0,"N/A  ",E17/C17)</f>
        <v>0.4728682170542635</v>
      </c>
    </row>
    <row r="18" spans="1:6" ht="15.75" thickBot="1">
      <c r="A18" s="27" t="s">
        <v>24</v>
      </c>
      <c r="B18" s="28">
        <f>124.84-B17-B16</f>
        <v>20.070000000000007</v>
      </c>
      <c r="C18" s="28">
        <f>147.87-C17-C16</f>
        <v>24.370000000000005</v>
      </c>
      <c r="D18" s="28">
        <f>163.17-D17-D16</f>
        <v>27.569999999999993</v>
      </c>
      <c r="E18" s="29">
        <f>+D18-C18</f>
        <v>3.1999999999999886</v>
      </c>
      <c r="F18" s="30">
        <f>IF(C18=0,"N/A  ",E18/C18)</f>
        <v>0.13130898645876027</v>
      </c>
    </row>
    <row r="19" spans="2:6" ht="15">
      <c r="B19" s="24"/>
      <c r="C19" s="24"/>
      <c r="D19" s="24"/>
      <c r="F19" s="1" t="s">
        <v>25</v>
      </c>
    </row>
    <row r="20" spans="2:4" ht="15">
      <c r="B20" s="24"/>
      <c r="C20" s="24"/>
      <c r="D20" s="24"/>
    </row>
    <row r="21" spans="2:4" ht="15">
      <c r="B21" s="24"/>
      <c r="C21" s="24"/>
      <c r="D21" s="24"/>
    </row>
    <row r="22" spans="1:2" ht="15">
      <c r="A22" s="1" t="s">
        <v>25</v>
      </c>
      <c r="B22" s="1" t="s">
        <v>25</v>
      </c>
    </row>
    <row r="23" ht="15">
      <c r="A23" s="1" t="s">
        <v>25</v>
      </c>
    </row>
    <row r="25" ht="15">
      <c r="A25" s="1" t="s">
        <v>25</v>
      </c>
    </row>
    <row r="26" spans="1:3" ht="15">
      <c r="A26" s="1" t="s">
        <v>25</v>
      </c>
      <c r="C26" s="1" t="s">
        <v>25</v>
      </c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2007-01-31T13:39:07Z</cp:lastPrinted>
  <dcterms:created xsi:type="dcterms:W3CDTF">2007-01-30T16:57:24Z</dcterms:created>
  <dcterms:modified xsi:type="dcterms:W3CDTF">2007-01-31T13:39:08Z</dcterms:modified>
  <cp:category/>
  <cp:version/>
  <cp:contentType/>
  <cp:contentStatus/>
</cp:coreProperties>
</file>