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GEO-OCE Funding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<sst xmlns="http://schemas.openxmlformats.org/spreadsheetml/2006/main" count="34" uniqueCount="28">
  <si>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Ocean Sciences Funding</t>
  </si>
  <si>
    <t>(Dollars in Millions)</t>
  </si>
  <si>
    <t>FY 2007 Actual</t>
  </si>
  <si>
    <t>FY 2008 Estimate</t>
  </si>
  <si>
    <t>FY 2009 Request</t>
  </si>
  <si>
    <t>Change over
FY 2008 Estimate</t>
  </si>
  <si>
    <t>Current</t>
  </si>
  <si>
    <t>FY 2007</t>
  </si>
  <si>
    <t>Plan</t>
  </si>
  <si>
    <t>Request</t>
  </si>
  <si>
    <t>Amount</t>
  </si>
  <si>
    <t>Percent</t>
  </si>
  <si>
    <t>Ocean Section</t>
  </si>
  <si>
    <t>Integrative Programs Section</t>
  </si>
  <si>
    <t>Marine Geosciences Section</t>
  </si>
  <si>
    <t>Ocean Sciences</t>
  </si>
  <si>
    <t>Major Components:</t>
  </si>
  <si>
    <t xml:space="preserve">  Research and Education Grants</t>
  </si>
  <si>
    <t xml:space="preserve">  Long-term Ecological Research Centers</t>
  </si>
  <si>
    <t xml:space="preserve">  Centers Program</t>
  </si>
  <si>
    <t xml:space="preserve">    </t>
  </si>
  <si>
    <t xml:space="preserve">    Center for Coastal Margin Observation/Prediction</t>
  </si>
  <si>
    <t xml:space="preserve">  Facilities</t>
  </si>
  <si>
    <t xml:space="preserve">    Academic Research Fleet</t>
  </si>
  <si>
    <t xml:space="preserve">    Integrated Ocean Drilling Program (IODP)</t>
  </si>
  <si>
    <t xml:space="preserve">    Other Ocean Sciences Infrastructure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</si>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</sst>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19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19" applyNumberFormat="1" applyFont="1" applyBorder="1" applyAlignment="1">
      <alignment/>
    </xf>
    <xf numFmtId="0" fontId="3" fillId="0" borderId="3" xfId="0" applyFont="1" applyBorder="1" applyAlignment="1">
      <alignment/>
    </xf>
    <xf numFmtId="166" fontId="3" fillId="0" borderId="2" xfId="0" applyNumberFormat="1" applyFont="1" applyFill="1" applyBorder="1" applyAlignment="1">
      <alignment/>
    </xf>
    <xf numFmtId="166" fontId="3" fillId="0" borderId="2" xfId="0" applyNumberFormat="1" applyFont="1" applyBorder="1" applyAlignment="1">
      <alignment/>
    </xf>
    <xf numFmtId="165" fontId="3" fillId="0" borderId="2" xfId="19" applyNumberFormat="1" applyFont="1" applyBorder="1" applyAlignment="1">
      <alignment/>
    </xf>
    <xf numFmtId="0" fontId="1" fillId="0" borderId="0" xfId="0" applyFont="1" applyAlignment="1">
      <alignment horizontal="left"/>
    </xf>
    <xf numFmtId="167" fontId="1" fillId="0" borderId="0" xfId="0" applyNumberFormat="1" applyFont="1" applyBorder="1" applyAlignment="1">
      <alignment/>
    </xf>
    <xf numFmtId="165" fontId="1" fillId="0" borderId="0" xfId="19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G22" sqref="G22"/>
    </sheetView>
  </sheetViews>
  <sheetFormatPr defaultColWidth="9.140625" defaultRowHeight="12.75"/>
  <cols>
    <col min="1" max="1" width="0.13671875" style="1" customWidth="1"/>
    <col min="2" max="2" width="41.00390625" style="1" customWidth="1"/>
    <col min="3" max="3" width="7.28125" style="1" customWidth="1"/>
    <col min="4" max="4" width="8.421875" style="1" customWidth="1"/>
    <col min="5" max="5" width="8.00390625" style="1" customWidth="1"/>
    <col min="6" max="6" width="8.00390625" style="1" bestFit="1" customWidth="1"/>
    <col min="7" max="7" width="8.140625" style="1" bestFit="1" customWidth="1"/>
    <col min="8" max="16384" width="8.8515625" style="1" customWidth="1"/>
  </cols>
  <sheetData>
    <row r="1" spans="2:7" ht="14.25">
      <c r="B1" s="30" t="s">
        <v>0</v>
      </c>
      <c r="C1" s="30"/>
      <c r="D1" s="30"/>
      <c r="E1" s="30"/>
      <c r="F1" s="30"/>
      <c r="G1" s="30"/>
    </row>
    <row r="2" spans="2:7" ht="13.5" thickBot="1">
      <c r="B2" s="31" t="s">
        <v>1</v>
      </c>
      <c r="C2" s="31"/>
      <c r="D2" s="31"/>
      <c r="E2" s="31"/>
      <c r="F2" s="31"/>
      <c r="G2" s="31"/>
    </row>
    <row r="3" spans="2:7" ht="12.75">
      <c r="B3" s="2"/>
      <c r="C3" s="32" t="s">
        <v>2</v>
      </c>
      <c r="D3" s="32" t="s">
        <v>3</v>
      </c>
      <c r="E3" s="32" t="s">
        <v>4</v>
      </c>
      <c r="F3" s="35" t="s">
        <v>5</v>
      </c>
      <c r="G3" s="36"/>
    </row>
    <row r="4" spans="2:7" ht="12.75" customHeight="1">
      <c r="B4" s="3"/>
      <c r="C4" s="33"/>
      <c r="D4" s="33" t="s">
        <v>6</v>
      </c>
      <c r="E4" s="33" t="s">
        <v>7</v>
      </c>
      <c r="F4" s="37"/>
      <c r="G4" s="37"/>
    </row>
    <row r="5" spans="2:7" ht="12.75" customHeight="1">
      <c r="B5" s="4"/>
      <c r="C5" s="34"/>
      <c r="D5" s="34" t="s">
        <v>8</v>
      </c>
      <c r="E5" s="34" t="s">
        <v>9</v>
      </c>
      <c r="F5" s="5" t="s">
        <v>10</v>
      </c>
      <c r="G5" s="5" t="s">
        <v>11</v>
      </c>
    </row>
    <row r="6" spans="2:7" ht="12.75">
      <c r="B6" s="1" t="s">
        <v>12</v>
      </c>
      <c r="C6" s="6">
        <v>115.64</v>
      </c>
      <c r="D6" s="6">
        <v>115.64</v>
      </c>
      <c r="E6" s="6">
        <v>130.7</v>
      </c>
      <c r="F6" s="7">
        <f>+E6-D6</f>
        <v>15.059999999999988</v>
      </c>
      <c r="G6" s="8">
        <f>IF(D6=0,"N/A  ",F6/D6)</f>
        <v>0.13023175371843643</v>
      </c>
    </row>
    <row r="7" spans="2:7" ht="12.75">
      <c r="B7" s="9" t="s">
        <v>13</v>
      </c>
      <c r="C7" s="6">
        <v>112.54</v>
      </c>
      <c r="D7" s="6">
        <v>112.54</v>
      </c>
      <c r="E7" s="6">
        <v>128.54</v>
      </c>
      <c r="F7" s="7">
        <f>+E7-D7</f>
        <v>15.999999999999986</v>
      </c>
      <c r="G7" s="8">
        <f>IF(D7=0,"N/A  ",F7/D7)</f>
        <v>0.14217167229429523</v>
      </c>
    </row>
    <row r="8" spans="2:7" ht="12.75">
      <c r="B8" s="10" t="s">
        <v>14</v>
      </c>
      <c r="C8" s="11">
        <v>80.58</v>
      </c>
      <c r="D8" s="11">
        <f>83.14-0.86</f>
        <v>82.28</v>
      </c>
      <c r="E8" s="11">
        <v>94.3</v>
      </c>
      <c r="F8" s="12">
        <f>+E8-D8</f>
        <v>12.019999999999996</v>
      </c>
      <c r="G8" s="13">
        <f>IF(D8=0,"N/A  ",F8/D8)</f>
        <v>0.14608653378706848</v>
      </c>
    </row>
    <row r="9" spans="2:7" ht="12.75">
      <c r="B9" s="14" t="s">
        <v>15</v>
      </c>
      <c r="C9" s="15">
        <f>SUM(C6:C8)</f>
        <v>308.76</v>
      </c>
      <c r="D9" s="15">
        <f>SUM(D6:D8)</f>
        <v>310.46000000000004</v>
      </c>
      <c r="E9" s="15">
        <f>SUM(E6:E8)</f>
        <v>353.54</v>
      </c>
      <c r="F9" s="16">
        <f>+E9-D9</f>
        <v>43.079999999999984</v>
      </c>
      <c r="G9" s="17">
        <f>IF(D9=0,"N/A  ",F9/D9)</f>
        <v>0.1387618372737228</v>
      </c>
    </row>
    <row r="10" spans="2:7" ht="12.75">
      <c r="B10" s="18" t="s">
        <v>16</v>
      </c>
      <c r="C10" s="6"/>
      <c r="D10" s="6"/>
      <c r="E10" s="6"/>
      <c r="F10" s="9"/>
      <c r="G10" s="19"/>
    </row>
    <row r="11" spans="2:7" ht="12.75">
      <c r="B11" s="1" t="s">
        <v>17</v>
      </c>
      <c r="C11" s="6">
        <f>C9-C12-C14-C16-C17-C18</f>
        <v>163.51989999999998</v>
      </c>
      <c r="D11" s="6">
        <f>D9-D12-D14-D16-D17-D18</f>
        <v>175.45000000000007</v>
      </c>
      <c r="E11" s="6">
        <f>E9-E12-E14-E16-E17-E18</f>
        <v>195.20000000000005</v>
      </c>
      <c r="F11" s="7">
        <f>+E11-D11</f>
        <v>19.74999999999997</v>
      </c>
      <c r="G11" s="20">
        <f>IF(D11=0,"N/A  ",F11/D11)</f>
        <v>0.11256768310059825</v>
      </c>
    </row>
    <row r="12" spans="2:7" ht="12.75">
      <c r="B12" s="1" t="s">
        <v>18</v>
      </c>
      <c r="C12" s="6">
        <v>3.6401</v>
      </c>
      <c r="D12" s="6">
        <v>3.64</v>
      </c>
      <c r="E12" s="6">
        <v>3.64</v>
      </c>
      <c r="F12" s="7">
        <f>+E12-D12</f>
        <v>0</v>
      </c>
      <c r="G12" s="20">
        <f>IF(D12=0,"N/A  ",F12/D12)</f>
        <v>0</v>
      </c>
    </row>
    <row r="13" spans="2:5" ht="12.75">
      <c r="B13" s="1" t="s">
        <v>19</v>
      </c>
      <c r="C13" s="21"/>
      <c r="D13" s="22"/>
      <c r="E13" s="22"/>
    </row>
    <row r="14" spans="1:7" ht="12.75">
      <c r="A14" s="1" t="s">
        <v>20</v>
      </c>
      <c r="B14" s="1" t="s">
        <v>21</v>
      </c>
      <c r="C14" s="6">
        <v>4</v>
      </c>
      <c r="D14" s="6">
        <v>4</v>
      </c>
      <c r="E14" s="6">
        <v>4</v>
      </c>
      <c r="F14" s="7">
        <f>+E14-D14</f>
        <v>0</v>
      </c>
      <c r="G14" s="20">
        <f>IF(D14=0,"N/A  ",F14/D14)</f>
        <v>0</v>
      </c>
    </row>
    <row r="15" spans="2:7" ht="12.75">
      <c r="B15" s="1" t="s">
        <v>22</v>
      </c>
      <c r="C15" s="23"/>
      <c r="D15" s="23"/>
      <c r="E15" s="23"/>
      <c r="F15" s="9"/>
      <c r="G15" s="19"/>
    </row>
    <row r="16" spans="2:7" ht="12.75">
      <c r="B16" s="1" t="s">
        <v>23</v>
      </c>
      <c r="C16" s="6">
        <v>87.94</v>
      </c>
      <c r="D16" s="6">
        <v>73.16</v>
      </c>
      <c r="E16" s="6">
        <v>87.96</v>
      </c>
      <c r="F16" s="7">
        <f>+E16-D16</f>
        <v>14.799999999999997</v>
      </c>
      <c r="G16" s="20">
        <f>IF(D16=0,"N/A  ",F16/D16)</f>
        <v>0.2022963367960634</v>
      </c>
    </row>
    <row r="17" spans="2:7" ht="12.75">
      <c r="B17" s="3" t="s">
        <v>24</v>
      </c>
      <c r="C17" s="6">
        <v>34.71</v>
      </c>
      <c r="D17" s="6">
        <v>39.26</v>
      </c>
      <c r="E17" s="6">
        <v>47.74</v>
      </c>
      <c r="F17" s="7">
        <f>+E17-D17</f>
        <v>8.480000000000004</v>
      </c>
      <c r="G17" s="20">
        <f>IF(D17=0,"N/A  ",F17/D17)</f>
        <v>0.21599592460519623</v>
      </c>
    </row>
    <row r="18" spans="2:7" ht="13.5" thickBot="1">
      <c r="B18" s="24" t="s">
        <v>25</v>
      </c>
      <c r="C18" s="25">
        <f>137.6-C17-C16</f>
        <v>14.949999999999989</v>
      </c>
      <c r="D18" s="25">
        <v>14.95</v>
      </c>
      <c r="E18" s="25">
        <v>15</v>
      </c>
      <c r="F18" s="26">
        <f>+E18-D18</f>
        <v>0.05000000000000071</v>
      </c>
      <c r="G18" s="27">
        <f>IF(D18=0,"N/A  ",F18/D18)</f>
        <v>0.003344481605351218</v>
      </c>
    </row>
    <row r="19" spans="2:7" ht="12.75">
      <c r="B19" s="28" t="s">
        <v>26</v>
      </c>
      <c r="C19" s="21"/>
      <c r="D19" s="21"/>
      <c r="E19" s="21"/>
      <c r="G19" s="1" t="s">
        <v>27</v>
      </c>
    </row>
    <row r="20" spans="3:5" ht="12.75">
      <c r="C20" s="21"/>
      <c r="D20" s="21"/>
      <c r="E20" s="21"/>
    </row>
    <row r="21" spans="3:5" ht="12.75">
      <c r="C21" s="21"/>
      <c r="D21" s="21"/>
      <c r="E21" s="21"/>
    </row>
    <row r="22" spans="2:7" ht="12.75">
      <c r="B22" s="1" t="s">
        <v>27</v>
      </c>
      <c r="C22" s="1" t="s">
        <v>27</v>
      </c>
      <c r="D22" s="29"/>
      <c r="E22" s="29"/>
      <c r="F22" s="7"/>
      <c r="G22" s="20"/>
    </row>
    <row r="23" ht="12.75">
      <c r="B23" s="1" t="s">
        <v>27</v>
      </c>
    </row>
    <row r="25" ht="12.75">
      <c r="B25" s="1" t="s">
        <v>27</v>
      </c>
    </row>
    <row r="26" spans="2:4" ht="12.75">
      <c r="B26" s="1" t="s">
        <v>27</v>
      </c>
      <c r="D26" s="1" t="s">
        <v>27</v>
      </c>
    </row>
  </sheetData>
  <mergeCells count="6">
    <mergeCell ref="B1:G1"/>
    <mergeCell ref="B2:G2"/>
    <mergeCell ref="C3:C5"/>
    <mergeCell ref="D3:D5"/>
    <mergeCell ref="E3:E5"/>
    <mergeCell ref="F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nsfuser</cp:lastModifiedBy>
  <dcterms:created xsi:type="dcterms:W3CDTF">2008-01-30T21:16:58Z</dcterms:created>
  <dcterms:modified xsi:type="dcterms:W3CDTF">2008-01-30T23:07:31Z</dcterms:modified>
  <cp:category/>
  <cp:version/>
  <cp:contentType/>
  <cp:contentStatus/>
</cp:coreProperties>
</file>