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SF BP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<sst xmlns="http://schemas.openxmlformats.org/spreadsheetml/2006/main" count="59" uniqueCount="57">
  <si>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NSF Programs to Broaden Participation</t>
  </si>
  <si>
    <t>FY 2010 Budget Request to Congress</t>
  </si>
  <si>
    <t>(Dollars in Millions)</t>
  </si>
  <si>
    <t>FY 2009 Current Plan</t>
  </si>
  <si>
    <t>FY 2009 ARRA Estimate</t>
  </si>
  <si>
    <t>FY 2010 Request</t>
  </si>
  <si>
    <t>FY 2010 Request change over:</t>
  </si>
  <si>
    <t>FY 2008
Actual</t>
  </si>
  <si>
    <t>FY 2009
Plan</t>
  </si>
  <si>
    <t>Amount</t>
  </si>
  <si>
    <t>Percent</t>
  </si>
  <si>
    <t>ADVANCE</t>
  </si>
  <si>
    <t xml:space="preserve">   ADVANCE - R&amp;RA</t>
  </si>
  <si>
    <t xml:space="preserve">   ADVANCE - EHR</t>
  </si>
  <si>
    <t>Advanced Technology Education (ATE)</t>
  </si>
  <si>
    <t>Broadening Participation in Computing (BPC)</t>
  </si>
  <si>
    <t>Broadening Participation in the Biological Sciences - BIO</t>
  </si>
  <si>
    <t xml:space="preserve">   CREST - R&amp;RA</t>
  </si>
  <si>
    <t xml:space="preserve">   CREST - EHR</t>
  </si>
  <si>
    <t>GEO LSAMP Linkages</t>
  </si>
  <si>
    <t>Graduate Research Diversity (GRD) - ENG</t>
  </si>
  <si>
    <t>H-1B Nonimmigrant Petitioner Fee programs</t>
  </si>
  <si>
    <t>Informal Science Education (ISE)</t>
  </si>
  <si>
    <t>Louis Stokes Alliances for Minority Participation (LSAMP)</t>
  </si>
  <si>
    <t>Math and Science Partnership (MSP)</t>
  </si>
  <si>
    <t>Mentoring in Biology</t>
  </si>
  <si>
    <t>Minority Post-Docs</t>
  </si>
  <si>
    <t xml:space="preserve">   BIO Minority Post-Docs</t>
  </si>
  <si>
    <t xml:space="preserve">   SBE Minority Post-Docs</t>
  </si>
  <si>
    <t>Next Generation Workforce (NGW) - SBE</t>
  </si>
  <si>
    <t>Noyce Scholarships</t>
  </si>
  <si>
    <t>OISE Broadening Participation</t>
  </si>
  <si>
    <t>Partnerships for Innovation (PFI)</t>
  </si>
  <si>
    <t>Research in Disabilities Education (RDE)</t>
  </si>
  <si>
    <t>Research on Gender in Science and Engineering (GSE)</t>
  </si>
  <si>
    <t>Research Partnerships for Diversity (RPD) - MPS</t>
  </si>
  <si>
    <t>Science, Technology, Engineering and Math Talent Expansion
   Program (STEP)</t>
  </si>
  <si>
    <t xml:space="preserve">   STEP - R&amp;RA</t>
  </si>
  <si>
    <t xml:space="preserve">   STEP - EHR</t>
  </si>
  <si>
    <t>Tribal Colleges and Universities Program (TCUP)</t>
  </si>
  <si>
    <t>Undergraduate Research Collaboratives (URC) - MPS</t>
  </si>
  <si>
    <t>Subtotal, R&amp;RA</t>
  </si>
  <si>
    <t>Subtotal, EHR</t>
  </si>
  <si>
    <t>Subtotal, H-1B Nonimmigrant Petitioner Fees</t>
  </si>
  <si>
    <t>TOTAL, NSF</t>
  </si>
  <si>
    <t>Please note that this table displays a subset of the overall Broadening Participation portfolio.  This list comprises the standard set of programs that have been historically tracked as Broadening Participation for budget purposes.</t>
  </si>
  <si>
    <t>Alliances for Graduate Education and the Professoriate (AGEP)</t>
  </si>
  <si>
    <t>Centers of Research Excellence in Science and Technology (CREST)</t>
  </si>
  <si>
    <t>Experimental Program to Stimulate Competitive Research (EPSCoR)</t>
  </si>
  <si>
    <t>Integrating Research &amp; Education in Cyberinfrastucture (IREC)</t>
  </si>
  <si>
    <t>Opportunities to Enhance Diversity in the Geosciences (OEDG)</t>
  </si>
  <si>
    <t>Partnerships for Research and Education in Materials (PREM) - MPS</t>
  </si>
  <si>
    <t>Graduate Research Fellowships - Women in Engineering and
     Computer Science</t>
  </si>
  <si>
    <t>Cyberinfrastructure Training, Education, Advancement and Mentoring
     (CI-TEAM)</t>
  </si>
  <si>
    <t>Historically-Black Colleges and Universities-Undergraduate
     Program (HBCU-UP)</t>
  </si>
  <si>
    <t>Significant Opportunities in Atmospheric Research and Science
     (SOARS) - GEO</t>
  </si>
  <si>
    <t>FY 2008 Actual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</si>
</sst>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0;\-#,##0.00;&quot;-&quot;??"/>
  </numFmts>
  <fonts count="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65" fontId="4" fillId="0" borderId="5" xfId="19" applyNumberFormat="1" applyFont="1" applyBorder="1" applyAlignment="1">
      <alignment/>
    </xf>
    <xf numFmtId="165" fontId="4" fillId="0" borderId="6" xfId="19" applyNumberFormat="1" applyFont="1" applyBorder="1" applyAlignment="1">
      <alignment/>
    </xf>
    <xf numFmtId="0" fontId="5" fillId="0" borderId="4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65" fontId="6" fillId="0" borderId="5" xfId="19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5" fontId="6" fillId="0" borderId="6" xfId="19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5" xfId="19" applyNumberFormat="1" applyFont="1" applyBorder="1" applyAlignment="1">
      <alignment/>
    </xf>
    <xf numFmtId="0" fontId="4" fillId="0" borderId="7" xfId="0" applyFont="1" applyBorder="1" applyAlignment="1">
      <alignment wrapText="1"/>
    </xf>
    <xf numFmtId="4" fontId="4" fillId="0" borderId="8" xfId="0" applyNumberFormat="1" applyFont="1" applyBorder="1" applyAlignment="1">
      <alignment/>
    </xf>
    <xf numFmtId="165" fontId="4" fillId="0" borderId="9" xfId="19" applyNumberFormat="1" applyFont="1" applyBorder="1" applyAlignment="1">
      <alignment/>
    </xf>
    <xf numFmtId="165" fontId="4" fillId="0" borderId="10" xfId="19" applyNumberFormat="1" applyFont="1" applyBorder="1" applyAlignment="1">
      <alignment/>
    </xf>
    <xf numFmtId="0" fontId="3" fillId="2" borderId="4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/>
    </xf>
    <xf numFmtId="165" fontId="3" fillId="2" borderId="5" xfId="19" applyNumberFormat="1" applyFont="1" applyFill="1" applyBorder="1" applyAlignment="1">
      <alignment/>
    </xf>
    <xf numFmtId="165" fontId="3" fillId="2" borderId="6" xfId="19" applyNumberFormat="1" applyFont="1" applyFill="1" applyBorder="1" applyAlignment="1">
      <alignment/>
    </xf>
    <xf numFmtId="0" fontId="3" fillId="2" borderId="11" xfId="0" applyFont="1" applyFill="1" applyBorder="1" applyAlignment="1">
      <alignment wrapText="1"/>
    </xf>
    <xf numFmtId="164" fontId="3" fillId="2" borderId="12" xfId="0" applyNumberFormat="1" applyFont="1" applyFill="1" applyBorder="1" applyAlignment="1">
      <alignment/>
    </xf>
    <xf numFmtId="165" fontId="3" fillId="2" borderId="13" xfId="19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65" fontId="3" fillId="3" borderId="9" xfId="19" applyNumberFormat="1" applyFont="1" applyFill="1" applyBorder="1" applyAlignment="1">
      <alignment/>
    </xf>
    <xf numFmtId="165" fontId="3" fillId="3" borderId="10" xfId="19" applyNumberFormat="1" applyFont="1" applyFill="1" applyBorder="1" applyAlignment="1">
      <alignment/>
    </xf>
    <xf numFmtId="166" fontId="0" fillId="0" borderId="0" xfId="0" applyNumberFormat="1" applyBorder="1" applyAlignment="1">
      <alignment vertical="top"/>
    </xf>
    <xf numFmtId="166" fontId="0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165" fontId="4" fillId="0" borderId="5" xfId="19" applyNumberFormat="1" applyFont="1" applyBorder="1" applyAlignment="1">
      <alignment vertical="top"/>
    </xf>
    <xf numFmtId="165" fontId="4" fillId="0" borderId="6" xfId="19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166" fontId="0" fillId="0" borderId="14" xfId="0" applyNumberFormat="1" applyBorder="1" applyAlignment="1">
      <alignment vertical="top"/>
    </xf>
    <xf numFmtId="166" fontId="0" fillId="0" borderId="5" xfId="0" applyNumberFormat="1" applyBorder="1" applyAlignment="1">
      <alignment vertical="top"/>
    </xf>
    <xf numFmtId="166" fontId="6" fillId="0" borderId="5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166" fontId="0" fillId="0" borderId="8" xfId="0" applyNumberFormat="1" applyFont="1" applyBorder="1" applyAlignment="1">
      <alignment vertical="top"/>
    </xf>
    <xf numFmtId="165" fontId="6" fillId="0" borderId="5" xfId="19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6" fontId="0" fillId="2" borderId="15" xfId="0" applyNumberFormat="1" applyFill="1" applyBorder="1" applyAlignment="1">
      <alignment vertical="top"/>
    </xf>
    <xf numFmtId="166" fontId="0" fillId="2" borderId="12" xfId="0" applyNumberFormat="1" applyFill="1" applyBorder="1" applyAlignment="1">
      <alignment vertical="top"/>
    </xf>
    <xf numFmtId="166" fontId="0" fillId="0" borderId="6" xfId="0" applyNumberFormat="1" applyBorder="1" applyAlignment="1">
      <alignment vertical="top"/>
    </xf>
    <xf numFmtId="166" fontId="6" fillId="0" borderId="6" xfId="0" applyNumberFormat="1" applyFont="1" applyBorder="1" applyAlignment="1">
      <alignment horizontal="right" vertical="top"/>
    </xf>
    <xf numFmtId="166" fontId="0" fillId="2" borderId="16" xfId="0" applyNumberFormat="1" applyFill="1" applyBorder="1" applyAlignment="1">
      <alignment vertical="top"/>
    </xf>
    <xf numFmtId="164" fontId="4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vertical="top"/>
    </xf>
    <xf numFmtId="2" fontId="4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 vertical="top"/>
    </xf>
    <xf numFmtId="2" fontId="6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vertical="top"/>
    </xf>
    <xf numFmtId="4" fontId="4" fillId="0" borderId="17" xfId="0" applyNumberFormat="1" applyFont="1" applyFill="1" applyBorder="1" applyAlignment="1">
      <alignment vertical="top"/>
    </xf>
    <xf numFmtId="4" fontId="4" fillId="0" borderId="17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164" fontId="3" fillId="2" borderId="17" xfId="0" applyNumberFormat="1" applyFont="1" applyFill="1" applyBorder="1" applyAlignment="1">
      <alignment/>
    </xf>
    <xf numFmtId="164" fontId="3" fillId="2" borderId="19" xfId="0" applyNumberFormat="1" applyFont="1" applyFill="1" applyBorder="1" applyAlignment="1">
      <alignment/>
    </xf>
    <xf numFmtId="164" fontId="3" fillId="3" borderId="18" xfId="0" applyNumberFormat="1" applyFont="1" applyFill="1" applyBorder="1" applyAlignment="1">
      <alignment/>
    </xf>
    <xf numFmtId="166" fontId="4" fillId="0" borderId="6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tabSelected="1" workbookViewId="0" topLeftCell="A1">
      <selection activeCell="A1" sqref="A1:I1"/>
    </sheetView>
  </sheetViews>
  <sheetFormatPr defaultColWidth="9.140625" defaultRowHeight="12.75"/>
  <cols>
    <col min="1" max="1" width="60.140625" style="0" customWidth="1"/>
  </cols>
  <sheetData>
    <row r="1" spans="1:9" ht="18.7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8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4" spans="1:9" ht="13.5" thickBot="1">
      <c r="A4" s="69" t="s">
        <v>2</v>
      </c>
      <c r="B4" s="69"/>
      <c r="C4" s="69"/>
      <c r="D4" s="69"/>
      <c r="E4" s="69"/>
      <c r="F4" s="70"/>
      <c r="G4" s="70"/>
      <c r="H4" s="70"/>
      <c r="I4" s="70"/>
    </row>
    <row r="5" spans="1:9" ht="15" thickBot="1">
      <c r="A5" s="71"/>
      <c r="B5" s="74" t="s">
        <v>56</v>
      </c>
      <c r="C5" s="74" t="s">
        <v>3</v>
      </c>
      <c r="D5" s="74" t="s">
        <v>4</v>
      </c>
      <c r="E5" s="77" t="s">
        <v>5</v>
      </c>
      <c r="F5" s="80" t="s">
        <v>6</v>
      </c>
      <c r="G5" s="80"/>
      <c r="H5" s="80"/>
      <c r="I5" s="81"/>
    </row>
    <row r="6" spans="1:9" ht="14.25">
      <c r="A6" s="72"/>
      <c r="B6" s="75"/>
      <c r="C6" s="75"/>
      <c r="D6" s="75"/>
      <c r="E6" s="78"/>
      <c r="F6" s="82" t="s">
        <v>7</v>
      </c>
      <c r="G6" s="83"/>
      <c r="H6" s="82" t="s">
        <v>8</v>
      </c>
      <c r="I6" s="84"/>
    </row>
    <row r="7" spans="1:9" ht="15" thickBot="1">
      <c r="A7" s="73"/>
      <c r="B7" s="76"/>
      <c r="C7" s="76"/>
      <c r="D7" s="76"/>
      <c r="E7" s="79"/>
      <c r="F7" s="2" t="s">
        <v>9</v>
      </c>
      <c r="G7" s="1" t="s">
        <v>10</v>
      </c>
      <c r="H7" s="2" t="s">
        <v>9</v>
      </c>
      <c r="I7" s="3" t="s">
        <v>10</v>
      </c>
    </row>
    <row r="8" spans="1:9" ht="15">
      <c r="A8" s="4" t="s">
        <v>11</v>
      </c>
      <c r="B8" s="5">
        <v>20.056177073776094</v>
      </c>
      <c r="C8" s="5">
        <v>20.79</v>
      </c>
      <c r="D8" s="5">
        <v>1</v>
      </c>
      <c r="E8" s="52">
        <v>21.02</v>
      </c>
      <c r="F8" s="5">
        <f>E8-B8</f>
        <v>0.9638229262239051</v>
      </c>
      <c r="G8" s="6">
        <f>IF(B8&lt;&gt;0,F8/B8,"")</f>
        <v>0.048056163578856975</v>
      </c>
      <c r="H8" s="5">
        <f>E8-C8</f>
        <v>0.23000000000000043</v>
      </c>
      <c r="I8" s="7">
        <f>IF(C8&lt;&gt;0,H8/C8,"")</f>
        <v>0.011063011063011084</v>
      </c>
    </row>
    <row r="9" spans="1:9" ht="15">
      <c r="A9" s="8" t="s">
        <v>12</v>
      </c>
      <c r="B9" s="13">
        <v>19.561379073776095</v>
      </c>
      <c r="C9" s="13">
        <v>19.54</v>
      </c>
      <c r="D9" s="13">
        <v>1</v>
      </c>
      <c r="E9" s="53">
        <v>19.49</v>
      </c>
      <c r="F9" s="13">
        <f aca="true" t="shared" si="0" ref="F9:F51">E9-B9</f>
        <v>-0.07137907377609665</v>
      </c>
      <c r="G9" s="12">
        <f aca="true" t="shared" si="1" ref="G9:G51">IF(B9&lt;&gt;0,F9/B9,"")</f>
        <v>-0.0036489796300602927</v>
      </c>
      <c r="H9" s="13">
        <f aca="true" t="shared" si="2" ref="H9:H51">E9-C9</f>
        <v>-0.05000000000000071</v>
      </c>
      <c r="I9" s="14">
        <f aca="true" t="shared" si="3" ref="I9:I51">IF(C9&lt;&gt;0,H9/C9,"")</f>
        <v>-0.0025588536335721963</v>
      </c>
    </row>
    <row r="10" spans="1:9" ht="15">
      <c r="A10" s="8" t="s">
        <v>13</v>
      </c>
      <c r="B10" s="13">
        <v>0.494798</v>
      </c>
      <c r="C10" s="13">
        <v>1.25</v>
      </c>
      <c r="D10" s="34">
        <v>0</v>
      </c>
      <c r="E10" s="53">
        <v>1.53</v>
      </c>
      <c r="F10" s="13">
        <f t="shared" si="0"/>
        <v>1.035202</v>
      </c>
      <c r="G10" s="12">
        <f t="shared" si="1"/>
        <v>2.092170946527674</v>
      </c>
      <c r="H10" s="13">
        <f t="shared" si="2"/>
        <v>0.28</v>
      </c>
      <c r="I10" s="14">
        <f t="shared" si="3"/>
        <v>0.22400000000000003</v>
      </c>
    </row>
    <row r="11" spans="1:9" ht="15">
      <c r="A11" s="4" t="s">
        <v>14</v>
      </c>
      <c r="B11" s="9">
        <v>51.456497</v>
      </c>
      <c r="C11" s="9">
        <v>51.62</v>
      </c>
      <c r="D11" s="34">
        <v>0</v>
      </c>
      <c r="E11" s="54">
        <v>64</v>
      </c>
      <c r="F11" s="9">
        <f t="shared" si="0"/>
        <v>12.543503000000001</v>
      </c>
      <c r="G11" s="6">
        <f t="shared" si="1"/>
        <v>0.24376908128821909</v>
      </c>
      <c r="H11" s="9">
        <f t="shared" si="2"/>
        <v>12.380000000000003</v>
      </c>
      <c r="I11" s="7">
        <f t="shared" si="3"/>
        <v>0.239829523440527</v>
      </c>
    </row>
    <row r="12" spans="1:9" ht="15">
      <c r="A12" s="4" t="s">
        <v>46</v>
      </c>
      <c r="B12" s="35">
        <v>15.85121</v>
      </c>
      <c r="C12" s="35">
        <v>16.75</v>
      </c>
      <c r="D12" s="34">
        <v>0</v>
      </c>
      <c r="E12" s="55">
        <v>16.75</v>
      </c>
      <c r="F12" s="35">
        <f t="shared" si="0"/>
        <v>0.89879</v>
      </c>
      <c r="G12" s="36">
        <f t="shared" si="1"/>
        <v>0.05670166504639078</v>
      </c>
      <c r="H12" s="40">
        <f t="shared" si="2"/>
        <v>0</v>
      </c>
      <c r="I12" s="49">
        <f t="shared" si="3"/>
        <v>0</v>
      </c>
    </row>
    <row r="13" spans="1:9" ht="15">
      <c r="A13" s="4" t="s">
        <v>15</v>
      </c>
      <c r="B13" s="9">
        <v>14</v>
      </c>
      <c r="C13" s="9">
        <v>14</v>
      </c>
      <c r="D13" s="34">
        <v>0</v>
      </c>
      <c r="E13" s="54">
        <v>14</v>
      </c>
      <c r="F13" s="33">
        <f t="shared" si="0"/>
        <v>0</v>
      </c>
      <c r="G13" s="41">
        <f t="shared" si="1"/>
        <v>0</v>
      </c>
      <c r="H13" s="40">
        <f t="shared" si="2"/>
        <v>0</v>
      </c>
      <c r="I13" s="49">
        <f t="shared" si="3"/>
        <v>0</v>
      </c>
    </row>
    <row r="14" spans="1:9" ht="15">
      <c r="A14" s="4" t="s">
        <v>16</v>
      </c>
      <c r="B14" s="10">
        <v>4.773429999999999</v>
      </c>
      <c r="C14" s="10">
        <v>5.2</v>
      </c>
      <c r="D14" s="34">
        <v>0</v>
      </c>
      <c r="E14" s="56">
        <v>5.2</v>
      </c>
      <c r="F14" s="10">
        <f t="shared" si="0"/>
        <v>0.4265700000000008</v>
      </c>
      <c r="G14" s="6">
        <f t="shared" si="1"/>
        <v>0.08936341372975005</v>
      </c>
      <c r="H14" s="40">
        <f t="shared" si="2"/>
        <v>0</v>
      </c>
      <c r="I14" s="49">
        <f t="shared" si="3"/>
        <v>0</v>
      </c>
    </row>
    <row r="15" spans="1:9" ht="15" customHeight="1">
      <c r="A15" s="4" t="s">
        <v>47</v>
      </c>
      <c r="B15" s="35">
        <v>24.954885</v>
      </c>
      <c r="C15" s="35">
        <v>30.53</v>
      </c>
      <c r="D15" s="35">
        <v>5</v>
      </c>
      <c r="E15" s="55">
        <v>30.53</v>
      </c>
      <c r="F15" s="35">
        <f t="shared" si="0"/>
        <v>5.575115</v>
      </c>
      <c r="G15" s="36">
        <f t="shared" si="1"/>
        <v>0.2234077616466676</v>
      </c>
      <c r="H15" s="40">
        <f t="shared" si="2"/>
        <v>0</v>
      </c>
      <c r="I15" s="49">
        <f t="shared" si="3"/>
        <v>0</v>
      </c>
    </row>
    <row r="16" spans="1:9" ht="15">
      <c r="A16" s="8" t="s">
        <v>17</v>
      </c>
      <c r="B16" s="34">
        <v>0</v>
      </c>
      <c r="C16" s="34">
        <v>0</v>
      </c>
      <c r="D16" s="15">
        <v>5</v>
      </c>
      <c r="E16" s="57">
        <v>0</v>
      </c>
      <c r="F16" s="33">
        <f>E16-B16</f>
        <v>0</v>
      </c>
      <c r="G16" s="42" t="str">
        <f>IF(B16&lt;&gt;0,F16/B16,"N/A")</f>
        <v>N/A</v>
      </c>
      <c r="H16" s="40">
        <f>E16-C16</f>
        <v>0</v>
      </c>
      <c r="I16" s="50" t="str">
        <f>IF(C16&lt;&gt;0,H16/C16,"N/A")</f>
        <v>N/A</v>
      </c>
    </row>
    <row r="17" spans="1:9" ht="15">
      <c r="A17" s="8" t="s">
        <v>18</v>
      </c>
      <c r="B17" s="15">
        <v>24.954885</v>
      </c>
      <c r="C17" s="15">
        <v>30.53</v>
      </c>
      <c r="D17" s="34">
        <v>0</v>
      </c>
      <c r="E17" s="58">
        <v>30.53</v>
      </c>
      <c r="F17" s="15">
        <f>E17-B17</f>
        <v>5.575115</v>
      </c>
      <c r="G17" s="12">
        <f>IF(B17&lt;&gt;0,F17/B17,"")</f>
        <v>0.2234077616466676</v>
      </c>
      <c r="H17" s="40">
        <f>E17-C17</f>
        <v>0</v>
      </c>
      <c r="I17" s="49">
        <f>IF(C17&lt;&gt;0,H17/C17,"")</f>
        <v>0</v>
      </c>
    </row>
    <row r="18" spans="1:9" ht="30.75" customHeight="1">
      <c r="A18" s="4" t="s">
        <v>53</v>
      </c>
      <c r="B18" s="38">
        <v>9.895344000000001</v>
      </c>
      <c r="C18" s="34">
        <v>0</v>
      </c>
      <c r="D18" s="34">
        <v>0</v>
      </c>
      <c r="E18" s="59">
        <v>7</v>
      </c>
      <c r="F18" s="38">
        <f t="shared" si="0"/>
        <v>-2.8953440000000015</v>
      </c>
      <c r="G18" s="36">
        <f t="shared" si="1"/>
        <v>-0.29259659896614015</v>
      </c>
      <c r="H18" s="38">
        <f t="shared" si="2"/>
        <v>7</v>
      </c>
      <c r="I18" s="67" t="str">
        <f>IF(C18&lt;&gt;0,H18/C18,"N/A")</f>
        <v>N/A</v>
      </c>
    </row>
    <row r="19" spans="1:9" ht="18.75" customHeight="1">
      <c r="A19" s="4" t="s">
        <v>48</v>
      </c>
      <c r="B19" s="38">
        <v>120.00295700000001</v>
      </c>
      <c r="C19" s="38">
        <v>133</v>
      </c>
      <c r="D19" s="38">
        <v>50</v>
      </c>
      <c r="E19" s="59">
        <v>147.12</v>
      </c>
      <c r="F19" s="38">
        <f t="shared" si="0"/>
        <v>27.117042999999995</v>
      </c>
      <c r="G19" s="36">
        <f t="shared" si="1"/>
        <v>0.22596979006108986</v>
      </c>
      <c r="H19" s="38">
        <f t="shared" si="2"/>
        <v>14.120000000000005</v>
      </c>
      <c r="I19" s="37">
        <f t="shared" si="3"/>
        <v>0.10616541353383462</v>
      </c>
    </row>
    <row r="20" spans="1:9" ht="15">
      <c r="A20" s="4" t="s">
        <v>19</v>
      </c>
      <c r="B20" s="10">
        <v>1.0000063797040737</v>
      </c>
      <c r="C20" s="10">
        <v>1</v>
      </c>
      <c r="D20" s="34">
        <v>0</v>
      </c>
      <c r="E20" s="56">
        <v>1</v>
      </c>
      <c r="F20" s="10">
        <f t="shared" si="0"/>
        <v>-6.379704073689041E-06</v>
      </c>
      <c r="G20" s="6">
        <f t="shared" si="1"/>
        <v>-6.37966337332463E-06</v>
      </c>
      <c r="H20" s="40">
        <f t="shared" si="2"/>
        <v>0</v>
      </c>
      <c r="I20" s="49">
        <f t="shared" si="3"/>
        <v>0</v>
      </c>
    </row>
    <row r="21" spans="1:9" ht="15">
      <c r="A21" s="4" t="s">
        <v>20</v>
      </c>
      <c r="B21" s="34">
        <v>0</v>
      </c>
      <c r="C21" s="9">
        <v>0.75</v>
      </c>
      <c r="D21" s="34">
        <v>0</v>
      </c>
      <c r="E21" s="54">
        <v>1.5</v>
      </c>
      <c r="F21" s="9">
        <f t="shared" si="0"/>
        <v>1.5</v>
      </c>
      <c r="G21" s="6">
        <f t="shared" si="1"/>
      </c>
      <c r="H21" s="9">
        <f t="shared" si="2"/>
        <v>0.75</v>
      </c>
      <c r="I21" s="7">
        <f t="shared" si="3"/>
        <v>1</v>
      </c>
    </row>
    <row r="22" spans="1:9" ht="33" customHeight="1">
      <c r="A22" s="4" t="s">
        <v>52</v>
      </c>
      <c r="B22" s="39">
        <v>8.125862</v>
      </c>
      <c r="C22" s="39">
        <v>13.8</v>
      </c>
      <c r="D22" s="39">
        <v>7.94</v>
      </c>
      <c r="E22" s="60">
        <v>14</v>
      </c>
      <c r="F22" s="38">
        <f t="shared" si="0"/>
        <v>5.874138</v>
      </c>
      <c r="G22" s="36">
        <f t="shared" si="1"/>
        <v>0.7228941372619915</v>
      </c>
      <c r="H22" s="38">
        <f t="shared" si="2"/>
        <v>0.1999999999999993</v>
      </c>
      <c r="I22" s="37">
        <f t="shared" si="3"/>
        <v>0.014492753623188354</v>
      </c>
    </row>
    <row r="23" spans="1:9" ht="15">
      <c r="A23" s="4" t="s">
        <v>21</v>
      </c>
      <c r="B23" s="11">
        <v>121.12</v>
      </c>
      <c r="C23" s="11">
        <v>100</v>
      </c>
      <c r="D23" s="34">
        <v>0</v>
      </c>
      <c r="E23" s="61">
        <v>100</v>
      </c>
      <c r="F23" s="9">
        <f t="shared" si="0"/>
        <v>-21.120000000000005</v>
      </c>
      <c r="G23" s="6">
        <f t="shared" si="1"/>
        <v>-0.17437252311756937</v>
      </c>
      <c r="H23" s="40">
        <f t="shared" si="2"/>
        <v>0</v>
      </c>
      <c r="I23" s="49">
        <f t="shared" si="3"/>
        <v>0</v>
      </c>
    </row>
    <row r="24" spans="1:9" ht="28.5" customHeight="1">
      <c r="A24" s="4" t="s">
        <v>54</v>
      </c>
      <c r="B24" s="35">
        <v>29.741838</v>
      </c>
      <c r="C24" s="35">
        <v>31.5</v>
      </c>
      <c r="D24" s="34">
        <v>0</v>
      </c>
      <c r="E24" s="55">
        <v>32</v>
      </c>
      <c r="F24" s="35">
        <f t="shared" si="0"/>
        <v>2.2581619999999987</v>
      </c>
      <c r="G24" s="36">
        <f t="shared" si="1"/>
        <v>0.0759254354085312</v>
      </c>
      <c r="H24" s="35">
        <f t="shared" si="2"/>
        <v>0.5</v>
      </c>
      <c r="I24" s="37">
        <f t="shared" si="3"/>
        <v>0.015873015873015872</v>
      </c>
    </row>
    <row r="25" spans="1:9" ht="15">
      <c r="A25" s="4" t="s">
        <v>22</v>
      </c>
      <c r="B25" s="9">
        <v>64.449804</v>
      </c>
      <c r="C25" s="9">
        <v>66</v>
      </c>
      <c r="D25" s="34">
        <v>0</v>
      </c>
      <c r="E25" s="54">
        <v>66</v>
      </c>
      <c r="F25" s="9">
        <f t="shared" si="0"/>
        <v>1.5501959999999997</v>
      </c>
      <c r="G25" s="6">
        <f t="shared" si="1"/>
        <v>0.024052765156586043</v>
      </c>
      <c r="H25" s="40">
        <f t="shared" si="2"/>
        <v>0</v>
      </c>
      <c r="I25" s="49">
        <f t="shared" si="3"/>
        <v>0</v>
      </c>
    </row>
    <row r="26" spans="1:9" ht="15">
      <c r="A26" s="4" t="s">
        <v>49</v>
      </c>
      <c r="B26" s="34">
        <v>0</v>
      </c>
      <c r="C26" s="38">
        <v>2</v>
      </c>
      <c r="D26" s="34">
        <v>0</v>
      </c>
      <c r="E26" s="59">
        <v>2</v>
      </c>
      <c r="F26" s="43">
        <f t="shared" si="0"/>
        <v>2</v>
      </c>
      <c r="G26" s="42" t="str">
        <f>IF(B26&lt;&gt;0,F26/B26,"N/A")</f>
        <v>N/A</v>
      </c>
      <c r="H26" s="40">
        <f t="shared" si="2"/>
        <v>0</v>
      </c>
      <c r="I26" s="49">
        <f t="shared" si="3"/>
        <v>0</v>
      </c>
    </row>
    <row r="27" spans="1:9" ht="14.25" customHeight="1">
      <c r="A27" s="4" t="s">
        <v>23</v>
      </c>
      <c r="B27" s="10">
        <v>40.466511999999994</v>
      </c>
      <c r="C27" s="10">
        <v>42.5</v>
      </c>
      <c r="D27" s="34">
        <v>0</v>
      </c>
      <c r="E27" s="56">
        <v>44.75</v>
      </c>
      <c r="F27" s="10">
        <f t="shared" si="0"/>
        <v>4.2834880000000055</v>
      </c>
      <c r="G27" s="6">
        <f t="shared" si="1"/>
        <v>0.10585266157854194</v>
      </c>
      <c r="H27" s="10">
        <f t="shared" si="2"/>
        <v>2.25</v>
      </c>
      <c r="I27" s="7">
        <f t="shared" si="3"/>
        <v>0.052941176470588235</v>
      </c>
    </row>
    <row r="28" spans="1:9" ht="15">
      <c r="A28" s="4" t="s">
        <v>24</v>
      </c>
      <c r="B28" s="9">
        <v>47.869584</v>
      </c>
      <c r="C28" s="9">
        <v>61</v>
      </c>
      <c r="D28" s="9">
        <v>25</v>
      </c>
      <c r="E28" s="54">
        <v>58.22</v>
      </c>
      <c r="F28" s="9">
        <f t="shared" si="0"/>
        <v>10.350415999999996</v>
      </c>
      <c r="G28" s="6">
        <f t="shared" si="1"/>
        <v>0.2162211395026954</v>
      </c>
      <c r="H28" s="9">
        <f t="shared" si="2"/>
        <v>-2.780000000000001</v>
      </c>
      <c r="I28" s="7">
        <f t="shared" si="3"/>
        <v>-0.0455737704918033</v>
      </c>
    </row>
    <row r="29" spans="1:9" ht="15">
      <c r="A29" s="4" t="s">
        <v>25</v>
      </c>
      <c r="B29" s="10">
        <v>5.094723</v>
      </c>
      <c r="C29" s="10">
        <v>5</v>
      </c>
      <c r="D29" s="10">
        <v>3</v>
      </c>
      <c r="E29" s="56">
        <v>15</v>
      </c>
      <c r="F29" s="10">
        <f t="shared" si="0"/>
        <v>9.905277</v>
      </c>
      <c r="G29" s="6">
        <f t="shared" si="1"/>
        <v>1.9442228753162831</v>
      </c>
      <c r="H29" s="10">
        <f t="shared" si="2"/>
        <v>10</v>
      </c>
      <c r="I29" s="7">
        <f t="shared" si="3"/>
        <v>2</v>
      </c>
    </row>
    <row r="30" spans="1:9" ht="15">
      <c r="A30" s="4" t="s">
        <v>26</v>
      </c>
      <c r="B30" s="10">
        <v>3.620067</v>
      </c>
      <c r="C30" s="10">
        <v>3.5</v>
      </c>
      <c r="D30" s="10">
        <v>3</v>
      </c>
      <c r="E30" s="56">
        <v>3.5</v>
      </c>
      <c r="F30" s="10">
        <f t="shared" si="0"/>
        <v>-0.12006700000000015</v>
      </c>
      <c r="G30" s="6">
        <f t="shared" si="1"/>
        <v>-0.033167065692430595</v>
      </c>
      <c r="H30" s="40">
        <f t="shared" si="2"/>
        <v>0</v>
      </c>
      <c r="I30" s="49">
        <f t="shared" si="3"/>
        <v>0</v>
      </c>
    </row>
    <row r="31" spans="1:9" ht="15">
      <c r="A31" s="8" t="s">
        <v>27</v>
      </c>
      <c r="B31" s="15">
        <v>3.08</v>
      </c>
      <c r="C31" s="15">
        <v>2.5</v>
      </c>
      <c r="D31" s="15">
        <v>3</v>
      </c>
      <c r="E31" s="58">
        <v>2.5</v>
      </c>
      <c r="F31" s="15">
        <f t="shared" si="0"/>
        <v>-0.5800000000000001</v>
      </c>
      <c r="G31" s="12">
        <f t="shared" si="1"/>
        <v>-0.18831168831168832</v>
      </c>
      <c r="H31" s="40">
        <f t="shared" si="2"/>
        <v>0</v>
      </c>
      <c r="I31" s="49">
        <f t="shared" si="3"/>
        <v>0</v>
      </c>
    </row>
    <row r="32" spans="1:9" ht="15">
      <c r="A32" s="8" t="s">
        <v>28</v>
      </c>
      <c r="B32" s="15">
        <v>0.540067</v>
      </c>
      <c r="C32" s="15">
        <v>1</v>
      </c>
      <c r="D32" s="34">
        <v>0</v>
      </c>
      <c r="E32" s="58">
        <v>1</v>
      </c>
      <c r="F32" s="15">
        <f t="shared" si="0"/>
        <v>0.45993300000000004</v>
      </c>
      <c r="G32" s="12">
        <f t="shared" si="1"/>
        <v>0.8516221135525779</v>
      </c>
      <c r="H32" s="40">
        <f t="shared" si="2"/>
        <v>0</v>
      </c>
      <c r="I32" s="49">
        <f t="shared" si="3"/>
        <v>0</v>
      </c>
    </row>
    <row r="33" spans="1:9" ht="15">
      <c r="A33" s="4" t="s">
        <v>29</v>
      </c>
      <c r="B33" s="16">
        <v>1.000125</v>
      </c>
      <c r="C33" s="16">
        <v>1</v>
      </c>
      <c r="D33" s="34">
        <v>0</v>
      </c>
      <c r="E33" s="62">
        <v>1</v>
      </c>
      <c r="F33" s="16">
        <f t="shared" si="0"/>
        <v>-0.00012499999999993072</v>
      </c>
      <c r="G33" s="17">
        <f t="shared" si="1"/>
        <v>-0.00012498437695281162</v>
      </c>
      <c r="H33" s="40">
        <f t="shared" si="2"/>
        <v>0</v>
      </c>
      <c r="I33" s="49">
        <f t="shared" si="3"/>
        <v>0</v>
      </c>
    </row>
    <row r="34" spans="1:9" ht="15">
      <c r="A34" s="4" t="s">
        <v>30</v>
      </c>
      <c r="B34" s="9">
        <v>55.045105</v>
      </c>
      <c r="C34" s="9">
        <v>55</v>
      </c>
      <c r="D34" s="9">
        <v>60</v>
      </c>
      <c r="E34" s="54">
        <v>55</v>
      </c>
      <c r="F34" s="9">
        <f t="shared" si="0"/>
        <v>-0.04510499999999951</v>
      </c>
      <c r="G34" s="6">
        <f t="shared" si="1"/>
        <v>-0.000819418911091177</v>
      </c>
      <c r="H34" s="40">
        <f t="shared" si="2"/>
        <v>0</v>
      </c>
      <c r="I34" s="49">
        <f t="shared" si="3"/>
        <v>0</v>
      </c>
    </row>
    <row r="35" spans="1:9" ht="15">
      <c r="A35" s="4" t="s">
        <v>31</v>
      </c>
      <c r="B35" s="34">
        <v>0</v>
      </c>
      <c r="C35" s="9">
        <v>1</v>
      </c>
      <c r="D35" s="9">
        <v>0.5</v>
      </c>
      <c r="E35" s="54">
        <v>1</v>
      </c>
      <c r="F35" s="9">
        <f t="shared" si="0"/>
        <v>1</v>
      </c>
      <c r="G35" s="6">
        <f t="shared" si="1"/>
      </c>
      <c r="H35" s="40">
        <f t="shared" si="2"/>
        <v>0</v>
      </c>
      <c r="I35" s="49">
        <f t="shared" si="3"/>
        <v>0</v>
      </c>
    </row>
    <row r="36" spans="1:9" ht="15">
      <c r="A36" s="4" t="s">
        <v>50</v>
      </c>
      <c r="B36" s="35">
        <v>4.56995784479268</v>
      </c>
      <c r="C36" s="35">
        <v>4.6</v>
      </c>
      <c r="D36" s="35">
        <v>7</v>
      </c>
      <c r="E36" s="55">
        <v>4.6</v>
      </c>
      <c r="F36" s="35">
        <f t="shared" si="0"/>
        <v>0.030042155207319787</v>
      </c>
      <c r="G36" s="36">
        <f t="shared" si="1"/>
        <v>0.006573836395789046</v>
      </c>
      <c r="H36" s="40">
        <f t="shared" si="2"/>
        <v>0</v>
      </c>
      <c r="I36" s="49">
        <f t="shared" si="3"/>
        <v>0</v>
      </c>
    </row>
    <row r="37" spans="1:9" ht="15">
      <c r="A37" s="4" t="s">
        <v>32</v>
      </c>
      <c r="B37" s="9">
        <v>9.189999</v>
      </c>
      <c r="C37" s="9">
        <v>9.19</v>
      </c>
      <c r="D37" s="34">
        <v>0</v>
      </c>
      <c r="E37" s="54">
        <v>9.19</v>
      </c>
      <c r="F37" s="9">
        <f t="shared" si="0"/>
        <v>9.999999992515995E-07</v>
      </c>
      <c r="G37" s="6">
        <f t="shared" si="1"/>
        <v>1.0881393994184325E-07</v>
      </c>
      <c r="H37" s="40">
        <f t="shared" si="2"/>
        <v>0</v>
      </c>
      <c r="I37" s="49">
        <f t="shared" si="3"/>
        <v>0</v>
      </c>
    </row>
    <row r="38" spans="1:9" ht="15.75" customHeight="1">
      <c r="A38" s="4" t="s">
        <v>51</v>
      </c>
      <c r="B38" s="35">
        <v>5.08</v>
      </c>
      <c r="C38" s="35">
        <v>7</v>
      </c>
      <c r="D38" s="35">
        <v>11</v>
      </c>
      <c r="E38" s="55">
        <v>5.7</v>
      </c>
      <c r="F38" s="35">
        <f t="shared" si="0"/>
        <v>0.6200000000000001</v>
      </c>
      <c r="G38" s="36">
        <f t="shared" si="1"/>
        <v>0.12204724409448821</v>
      </c>
      <c r="H38" s="35">
        <f t="shared" si="2"/>
        <v>-1.2999999999999998</v>
      </c>
      <c r="I38" s="37">
        <f t="shared" si="3"/>
        <v>-0.1857142857142857</v>
      </c>
    </row>
    <row r="39" spans="1:9" ht="15">
      <c r="A39" s="4" t="s">
        <v>33</v>
      </c>
      <c r="B39" s="9">
        <v>5.932694000000001</v>
      </c>
      <c r="C39" s="9">
        <v>6.5</v>
      </c>
      <c r="D39" s="34">
        <v>0</v>
      </c>
      <c r="E39" s="54">
        <v>6.5</v>
      </c>
      <c r="F39" s="9">
        <f t="shared" si="0"/>
        <v>0.5673059999999994</v>
      </c>
      <c r="G39" s="6">
        <f t="shared" si="1"/>
        <v>0.0956236745060506</v>
      </c>
      <c r="H39" s="40">
        <f t="shared" si="2"/>
        <v>0</v>
      </c>
      <c r="I39" s="49">
        <f t="shared" si="3"/>
        <v>0</v>
      </c>
    </row>
    <row r="40" spans="1:9" ht="15">
      <c r="A40" s="4" t="s">
        <v>34</v>
      </c>
      <c r="B40" s="9">
        <v>10.129568</v>
      </c>
      <c r="C40" s="9">
        <v>11.5</v>
      </c>
      <c r="D40" s="34">
        <v>0</v>
      </c>
      <c r="E40" s="54">
        <v>11.5</v>
      </c>
      <c r="F40" s="9">
        <f t="shared" si="0"/>
        <v>1.3704319999999992</v>
      </c>
      <c r="G40" s="6">
        <f t="shared" si="1"/>
        <v>0.1352902710164934</v>
      </c>
      <c r="H40" s="40">
        <f t="shared" si="2"/>
        <v>0</v>
      </c>
      <c r="I40" s="49">
        <f t="shared" si="3"/>
        <v>0</v>
      </c>
    </row>
    <row r="41" spans="1:9" ht="15">
      <c r="A41" s="4" t="s">
        <v>35</v>
      </c>
      <c r="B41" s="9">
        <v>1</v>
      </c>
      <c r="C41" s="9">
        <v>1</v>
      </c>
      <c r="D41" s="34">
        <v>0</v>
      </c>
      <c r="E41" s="54">
        <v>1</v>
      </c>
      <c r="F41" s="33">
        <f t="shared" si="0"/>
        <v>0</v>
      </c>
      <c r="G41" s="41">
        <f t="shared" si="1"/>
        <v>0</v>
      </c>
      <c r="H41" s="40">
        <f t="shared" si="2"/>
        <v>0</v>
      </c>
      <c r="I41" s="49">
        <f t="shared" si="3"/>
        <v>0</v>
      </c>
    </row>
    <row r="42" spans="1:9" ht="30" customHeight="1">
      <c r="A42" s="4" t="s">
        <v>36</v>
      </c>
      <c r="B42" s="38">
        <v>29.476369000000002</v>
      </c>
      <c r="C42" s="38">
        <v>29.7</v>
      </c>
      <c r="D42" s="34">
        <v>0</v>
      </c>
      <c r="E42" s="59">
        <v>32.53</v>
      </c>
      <c r="F42" s="38">
        <f t="shared" si="0"/>
        <v>3.0536309999999993</v>
      </c>
      <c r="G42" s="36">
        <f t="shared" si="1"/>
        <v>0.103595900838397</v>
      </c>
      <c r="H42" s="38">
        <f t="shared" si="2"/>
        <v>2.830000000000002</v>
      </c>
      <c r="I42" s="37">
        <f t="shared" si="3"/>
        <v>0.09528619528619535</v>
      </c>
    </row>
    <row r="43" spans="1:9" ht="15">
      <c r="A43" s="8" t="s">
        <v>37</v>
      </c>
      <c r="B43" s="34">
        <v>0</v>
      </c>
      <c r="C43" s="34">
        <v>0</v>
      </c>
      <c r="D43" s="34">
        <v>0</v>
      </c>
      <c r="E43" s="53">
        <v>1</v>
      </c>
      <c r="F43" s="13">
        <f>E43-B43</f>
        <v>1</v>
      </c>
      <c r="G43" s="45" t="str">
        <f>IF(B43&lt;&gt;0,F43/B43,"N/A")</f>
        <v>N/A</v>
      </c>
      <c r="H43" s="46">
        <f>E43-C43</f>
        <v>1</v>
      </c>
      <c r="I43" s="50" t="str">
        <f>IF(C43&lt;&gt;0,H43/C43,"N/A")</f>
        <v>N/A</v>
      </c>
    </row>
    <row r="44" spans="1:9" ht="15">
      <c r="A44" s="8" t="s">
        <v>38</v>
      </c>
      <c r="B44" s="13">
        <v>29.476369000000002</v>
      </c>
      <c r="C44" s="13">
        <v>29.7</v>
      </c>
      <c r="D44" s="34">
        <v>0</v>
      </c>
      <c r="E44" s="53">
        <v>31.53</v>
      </c>
      <c r="F44" s="13">
        <f>E44-B44</f>
        <v>2.0536309999999993</v>
      </c>
      <c r="G44" s="12">
        <f>IF(B44&lt;&gt;0,F44/B44,"")</f>
        <v>0.06967041971824953</v>
      </c>
      <c r="H44" s="13">
        <f>E44-C44</f>
        <v>1.8300000000000018</v>
      </c>
      <c r="I44" s="14">
        <f>IF(C44&lt;&gt;0,H44/C44,"")</f>
        <v>0.06161616161616168</v>
      </c>
    </row>
    <row r="45" spans="1:9" ht="30.75" customHeight="1">
      <c r="A45" s="4" t="s">
        <v>55</v>
      </c>
      <c r="B45" s="35">
        <v>0.51</v>
      </c>
      <c r="C45" s="35">
        <v>0.51</v>
      </c>
      <c r="D45" s="34">
        <v>0</v>
      </c>
      <c r="E45" s="55">
        <v>0.6</v>
      </c>
      <c r="F45" s="35">
        <f t="shared" si="0"/>
        <v>0.08999999999999997</v>
      </c>
      <c r="G45" s="36">
        <f t="shared" si="1"/>
        <v>0.17647058823529405</v>
      </c>
      <c r="H45" s="35">
        <f t="shared" si="2"/>
        <v>0.08999999999999997</v>
      </c>
      <c r="I45" s="37">
        <f t="shared" si="3"/>
        <v>0.17647058823529405</v>
      </c>
    </row>
    <row r="46" spans="1:9" ht="15">
      <c r="A46" s="4" t="s">
        <v>39</v>
      </c>
      <c r="B46" s="10">
        <v>12.800591</v>
      </c>
      <c r="C46" s="10">
        <v>13.5</v>
      </c>
      <c r="D46" s="34">
        <v>0</v>
      </c>
      <c r="E46" s="56">
        <v>13.35</v>
      </c>
      <c r="F46" s="10">
        <f t="shared" si="0"/>
        <v>0.5494089999999989</v>
      </c>
      <c r="G46" s="6">
        <f t="shared" si="1"/>
        <v>0.04292059640058798</v>
      </c>
      <c r="H46" s="10">
        <f t="shared" si="2"/>
        <v>-0.15000000000000036</v>
      </c>
      <c r="I46" s="7">
        <f t="shared" si="3"/>
        <v>-0.011111111111111138</v>
      </c>
    </row>
    <row r="47" spans="1:9" ht="15.75" thickBot="1">
      <c r="A47" s="18" t="s">
        <v>40</v>
      </c>
      <c r="B47" s="19">
        <v>2.627135</v>
      </c>
      <c r="C47" s="19">
        <v>2.16</v>
      </c>
      <c r="D47" s="44">
        <v>0</v>
      </c>
      <c r="E47" s="63">
        <v>1</v>
      </c>
      <c r="F47" s="19">
        <f t="shared" si="0"/>
        <v>-1.627135</v>
      </c>
      <c r="G47" s="20">
        <f t="shared" si="1"/>
        <v>-0.6193572085180243</v>
      </c>
      <c r="H47" s="19">
        <f t="shared" si="2"/>
        <v>-1.1600000000000001</v>
      </c>
      <c r="I47" s="21">
        <f t="shared" si="3"/>
        <v>-0.5370370370370371</v>
      </c>
    </row>
    <row r="48" spans="1:9" ht="14.25">
      <c r="A48" s="22" t="s">
        <v>41</v>
      </c>
      <c r="B48" s="23">
        <v>210.05098529827288</v>
      </c>
      <c r="C48" s="23">
        <v>224.25</v>
      </c>
      <c r="D48" s="23">
        <v>88.44</v>
      </c>
      <c r="E48" s="64">
        <v>254.9</v>
      </c>
      <c r="F48" s="23">
        <f t="shared" si="0"/>
        <v>44.84901470172713</v>
      </c>
      <c r="G48" s="24">
        <f t="shared" si="1"/>
        <v>0.21351489800460316</v>
      </c>
      <c r="H48" s="23">
        <f t="shared" si="2"/>
        <v>30.650000000000006</v>
      </c>
      <c r="I48" s="25">
        <f t="shared" si="3"/>
        <v>0.13667781493868453</v>
      </c>
    </row>
    <row r="49" spans="1:9" ht="14.25">
      <c r="A49" s="22" t="s">
        <v>42</v>
      </c>
      <c r="B49" s="23">
        <v>418.14582399999995</v>
      </c>
      <c r="C49" s="23">
        <v>447.05</v>
      </c>
      <c r="D49" s="23">
        <v>85</v>
      </c>
      <c r="E49" s="64">
        <v>464.19</v>
      </c>
      <c r="F49" s="23">
        <f t="shared" si="0"/>
        <v>46.04417600000005</v>
      </c>
      <c r="G49" s="24">
        <f t="shared" si="1"/>
        <v>0.11011511620405434</v>
      </c>
      <c r="H49" s="23">
        <f t="shared" si="2"/>
        <v>17.139999999999986</v>
      </c>
      <c r="I49" s="25">
        <f t="shared" si="3"/>
        <v>0.038340230399284164</v>
      </c>
    </row>
    <row r="50" spans="1:9" ht="15" thickBot="1">
      <c r="A50" s="26" t="s">
        <v>43</v>
      </c>
      <c r="B50" s="27">
        <v>121.12</v>
      </c>
      <c r="C50" s="27">
        <v>100</v>
      </c>
      <c r="D50" s="48">
        <v>0</v>
      </c>
      <c r="E50" s="65">
        <v>100</v>
      </c>
      <c r="F50" s="27">
        <f t="shared" si="0"/>
        <v>-21.120000000000005</v>
      </c>
      <c r="G50" s="28">
        <f t="shared" si="1"/>
        <v>-0.17437252311756937</v>
      </c>
      <c r="H50" s="47">
        <f t="shared" si="2"/>
        <v>0</v>
      </c>
      <c r="I50" s="51">
        <f t="shared" si="3"/>
        <v>0</v>
      </c>
    </row>
    <row r="51" spans="1:9" ht="15.75" thickBot="1" thickTop="1">
      <c r="A51" s="29" t="s">
        <v>44</v>
      </c>
      <c r="B51" s="30">
        <v>749.3168092982728</v>
      </c>
      <c r="C51" s="30">
        <v>771.3</v>
      </c>
      <c r="D51" s="30">
        <v>173.44</v>
      </c>
      <c r="E51" s="66">
        <v>819.09</v>
      </c>
      <c r="F51" s="30">
        <f t="shared" si="0"/>
        <v>69.77319070172723</v>
      </c>
      <c r="G51" s="31">
        <f t="shared" si="1"/>
        <v>0.0931157420144746</v>
      </c>
      <c r="H51" s="30">
        <f t="shared" si="2"/>
        <v>47.79000000000008</v>
      </c>
      <c r="I51" s="32">
        <f t="shared" si="3"/>
        <v>0.06196032672112029</v>
      </c>
    </row>
    <row r="52" spans="1:9" ht="27" customHeight="1">
      <c r="A52" s="85" t="s">
        <v>45</v>
      </c>
      <c r="B52" s="85"/>
      <c r="C52" s="85"/>
      <c r="D52" s="85"/>
      <c r="E52" s="85"/>
      <c r="F52" s="85"/>
      <c r="G52" s="85"/>
      <c r="H52" s="85"/>
      <c r="I52" s="85"/>
    </row>
  </sheetData>
  <mergeCells count="12">
    <mergeCell ref="H6:I6"/>
    <mergeCell ref="A52:I52"/>
    <mergeCell ref="A1:I1"/>
    <mergeCell ref="A2:I2"/>
    <mergeCell ref="A4:I4"/>
    <mergeCell ref="A5:A7"/>
    <mergeCell ref="B5:B7"/>
    <mergeCell ref="C5:C7"/>
    <mergeCell ref="D5:D7"/>
    <mergeCell ref="E5:E7"/>
    <mergeCell ref="F5:I5"/>
    <mergeCell ref="F6:G6"/>
  </mergeCells>
  <printOptions horizontalCentered="1"/>
  <pageMargins left="0.65" right="0.65" top="0.76" bottom="0.67" header="0.5" footer="0.4"/>
  <pageSetup fitToHeight="1" fitToWidth="1" horizontalDpi="600" verticalDpi="600" orientation="portrait" scale="70" r:id="rId1"/>
  <headerFooter alignWithMargins="0">
    <oddFooter>&amp;C&amp;"Times New Roman,Regular"Summary Tables - 10</oddFooter>
  </headerFooter>
  <ignoredErrors>
    <ignoredError sqref="I16 G16 G26 I18 I43 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Chantel Sabus</cp:lastModifiedBy>
  <cp:lastPrinted>2009-05-11T16:03:42Z</cp:lastPrinted>
  <dcterms:created xsi:type="dcterms:W3CDTF">2009-05-07T17:12:58Z</dcterms:created>
  <dcterms:modified xsi:type="dcterms:W3CDTF">2009-05-12T12:59:27Z</dcterms:modified>
  <cp:category/>
  <cp:version/>
  <cp:contentType/>
  <cp:contentStatus/>
</cp:coreProperties>
</file>