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45" windowWidth="19035" windowHeight="12015"/>
  </bookViews>
  <sheets>
    <sheet name="Maj Multi-User Res Faclty Fund" sheetId="1" r:id="rId1"/>
  </sheets>
  <calcPr calcId="125725" concurrentCalc="0"/>
</workbook>
</file>

<file path=xl/calcChain.xml><?xml version="1.0" encoding="utf-8"?>
<calcChain xmlns="http://schemas.openxmlformats.org/spreadsheetml/2006/main">
  <c r="E35" i="1"/>
  <c r="F35"/>
  <c r="G35"/>
  <c r="H35"/>
  <c r="D35"/>
  <c r="C35"/>
  <c r="G34"/>
  <c r="H34"/>
  <c r="G33"/>
  <c r="H33"/>
  <c r="G31"/>
  <c r="H31"/>
  <c r="G28"/>
  <c r="H28"/>
  <c r="G27"/>
  <c r="H27"/>
  <c r="G26"/>
  <c r="H26"/>
  <c r="G24"/>
  <c r="H24"/>
  <c r="G22"/>
  <c r="H22"/>
  <c r="G21"/>
  <c r="H21"/>
  <c r="G20"/>
  <c r="H20"/>
  <c r="G19"/>
  <c r="H19"/>
  <c r="G18"/>
  <c r="H18"/>
  <c r="G17"/>
  <c r="H17"/>
  <c r="G16"/>
  <c r="H16"/>
  <c r="G15"/>
  <c r="H15"/>
  <c r="G13"/>
  <c r="H13"/>
  <c r="G12"/>
  <c r="H12"/>
  <c r="G11"/>
  <c r="H11"/>
  <c r="G10"/>
  <c r="H10"/>
  <c r="G8"/>
  <c r="H8"/>
  <c r="G7"/>
  <c r="H7"/>
</calcChain>
</file>

<file path=xl/sharedStrings.xml><?xml version="1.0" encoding="utf-8"?>
<sst xmlns="http://schemas.openxmlformats.org/spreadsheetml/2006/main" count="53" uniqueCount="49">
  <si>
    <t>Major Multi-User Research Facilities Funding</t>
  </si>
  <si>
    <t>(Dollars in Millions)</t>
  </si>
  <si>
    <t>FY 2009</t>
  </si>
  <si>
    <t>Change over</t>
  </si>
  <si>
    <t>Omnibus</t>
  </si>
  <si>
    <t>ARRA</t>
  </si>
  <si>
    <t>FY 2010</t>
  </si>
  <si>
    <t>FY 2011</t>
  </si>
  <si>
    <t>FY 2010 Estimate</t>
  </si>
  <si>
    <t>Actual</t>
  </si>
  <si>
    <t>Estimate</t>
  </si>
  <si>
    <t>Request</t>
  </si>
  <si>
    <t>Amount</t>
  </si>
  <si>
    <t>Percent</t>
  </si>
  <si>
    <t>Engineering</t>
  </si>
  <si>
    <t>National Nanotechnology Infrastructure Network</t>
  </si>
  <si>
    <t>Network for Earthquake Engineering Simulation</t>
  </si>
  <si>
    <t>Geosciences</t>
  </si>
  <si>
    <t>Academic Research Fleet</t>
  </si>
  <si>
    <t>EarthScope</t>
  </si>
  <si>
    <t>Incorporated Research Institutes for Seismology</t>
  </si>
  <si>
    <t>Integrated Ocean Drilling Program</t>
  </si>
  <si>
    <t>Mathematical and Physical Sciences</t>
  </si>
  <si>
    <t>Cornell High Energy Synchrotron Source/ 
     Cornell Electron Storage Ring</t>
  </si>
  <si>
    <t>Gemini Observatory</t>
  </si>
  <si>
    <t>Large Hadron Collider</t>
  </si>
  <si>
    <t>Laser Interferometer Gravitational Wave 
     Observatory</t>
  </si>
  <si>
    <r>
      <t>National Astronomy and Ionosphere Center</t>
    </r>
    <r>
      <rPr>
        <vertAlign val="superscript"/>
        <sz val="10"/>
        <rFont val="Times New Roman"/>
        <family val="1"/>
      </rPr>
      <t>1</t>
    </r>
  </si>
  <si>
    <t>National High Magnetic Field Laboratory</t>
  </si>
  <si>
    <t>National Solar Observatory</t>
  </si>
  <si>
    <t>National Superconducting Cyclotron Laboratory</t>
  </si>
  <si>
    <t>Polar Programs</t>
  </si>
  <si>
    <r>
      <t>Polar Facilities and Logistics</t>
    </r>
    <r>
      <rPr>
        <vertAlign val="superscript"/>
        <sz val="10"/>
        <rFont val="Times New Roman"/>
        <family val="1"/>
      </rPr>
      <t>2</t>
    </r>
  </si>
  <si>
    <t>Other</t>
  </si>
  <si>
    <r>
      <t>MREFC Projects</t>
    </r>
    <r>
      <rPr>
        <vertAlign val="superscript"/>
        <sz val="10"/>
        <rFont val="Times New Roman"/>
        <family val="1"/>
      </rPr>
      <t>3</t>
    </r>
  </si>
  <si>
    <r>
      <t>Other Facilities</t>
    </r>
    <r>
      <rPr>
        <vertAlign val="superscript"/>
        <sz val="10"/>
        <rFont val="Times New Roman"/>
        <family val="1"/>
      </rPr>
      <t>4</t>
    </r>
  </si>
  <si>
    <r>
      <t>Preconstruction Planning</t>
    </r>
    <r>
      <rPr>
        <vertAlign val="superscript"/>
        <sz val="10"/>
        <rFont val="Times New Roman"/>
        <family val="1"/>
      </rPr>
      <t>5</t>
    </r>
  </si>
  <si>
    <r>
      <t>Federally Funded Research and Development Centers</t>
    </r>
    <r>
      <rPr>
        <b/>
        <vertAlign val="superscript"/>
        <sz val="10"/>
        <color theme="1"/>
        <rFont val="Times New Roman"/>
        <family val="1"/>
      </rPr>
      <t>6</t>
    </r>
  </si>
  <si>
    <t>National Center for Atmospheric Research</t>
  </si>
  <si>
    <t xml:space="preserve">National Optical Astronomy Observatory </t>
  </si>
  <si>
    <r>
      <t>National Radio Astronomy Observatory</t>
    </r>
    <r>
      <rPr>
        <vertAlign val="superscript"/>
        <sz val="10"/>
        <rFont val="Times New Roman"/>
        <family val="1"/>
      </rPr>
      <t>7</t>
    </r>
  </si>
  <si>
    <t>Total</t>
  </si>
  <si>
    <r>
      <rPr>
        <vertAlign val="superscript"/>
        <sz val="8"/>
        <color theme="1"/>
        <rFont val="Times New Roman"/>
        <family val="1"/>
      </rPr>
      <t>1</t>
    </r>
    <r>
      <rPr>
        <sz val="8"/>
        <color theme="1"/>
        <rFont val="Times New Roman"/>
        <family val="1"/>
      </rPr>
      <t>NSF will decertify NAIC as an FFRDC upon award of the next cooperative agreement for its management and operation in FY 2011.</t>
    </r>
  </si>
  <si>
    <r>
      <rPr>
        <vertAlign val="superscript"/>
        <sz val="8"/>
        <color theme="1"/>
        <rFont val="Times New Roman"/>
        <family val="1"/>
      </rPr>
      <t>2</t>
    </r>
    <r>
      <rPr>
        <sz val="8"/>
        <color theme="1"/>
        <rFont val="Times New Roman"/>
        <family val="1"/>
      </rPr>
      <t>Polar Facilities and Logistics funding includes support for the operations and maintenance of the South Pole Station Modernization (SPSM) project.  Funds provided through the MREFC account for SPSM, totaling $1.10 million in FY 2009, are included on the MREFC Projects line. In FY 2010, Polar Facilities and Logistics excludes a one-time appropriation transfer of $54.0 million to U.S. Coast Guard per P.L. 111-117.</t>
    </r>
  </si>
  <si>
    <r>
      <rPr>
        <vertAlign val="superscript"/>
        <sz val="8"/>
        <color theme="1"/>
        <rFont val="Times New Roman"/>
        <family val="1"/>
      </rPr>
      <t>3</t>
    </r>
    <r>
      <rPr>
        <sz val="8"/>
        <color theme="1"/>
        <rFont val="Times New Roman"/>
        <family val="1"/>
      </rPr>
      <t>Funding levels for MREFC Projects in this table include support for: a) concept and development associated with ongoing and requested MREFC projects provided through the R&amp;RA account, specifically for NEON, OOI and ATST; b) initial support for operations and maintenance provided through the R&amp;RA account (except for ALMA, which is included in the funding for NRAO); and c) implementation support provided through the MREFC account.  Final MREFC support for SPSM is also included in this line.</t>
    </r>
  </si>
  <si>
    <r>
      <rPr>
        <vertAlign val="superscript"/>
        <sz val="8"/>
        <color theme="1"/>
        <rFont val="Times New Roman"/>
        <family val="1"/>
      </rPr>
      <t>4</t>
    </r>
    <r>
      <rPr>
        <sz val="8"/>
        <color theme="1"/>
        <rFont val="Times New Roman"/>
        <family val="1"/>
      </rPr>
      <t>"Other Facilities" includes support for other physics and materials research facilities.</t>
    </r>
  </si>
  <si>
    <r>
      <rPr>
        <vertAlign val="superscript"/>
        <sz val="8"/>
        <color theme="1"/>
        <rFont val="Times New Roman"/>
        <family val="1"/>
      </rPr>
      <t>5</t>
    </r>
    <r>
      <rPr>
        <sz val="8"/>
        <color theme="1"/>
        <rFont val="Times New Roman"/>
        <family val="1"/>
      </rPr>
      <t xml:space="preserve"> Preconstruction Planning includes funding for next generation physics and astronomy facilities, including: an underground physics laboratory, high intensity synchrotron radiation x-ray sources; large aperture optical telescopes; fast, wide-field telescopes; and meter/centimeter wavelength radio telescopes.</t>
    </r>
  </si>
  <si>
    <r>
      <rPr>
        <vertAlign val="superscript"/>
        <sz val="8"/>
        <color theme="1"/>
        <rFont val="Times New Roman"/>
        <family val="1"/>
      </rPr>
      <t>6</t>
    </r>
    <r>
      <rPr>
        <sz val="8"/>
        <color theme="1"/>
        <rFont val="Times New Roman"/>
        <family val="1"/>
      </rPr>
      <t xml:space="preserve">"Federally Funded R&amp;D Centers" does not include support for the Science and Technology Policy Institute, which is an FFRDC but not a research platform.  </t>
    </r>
  </si>
  <si>
    <r>
      <rPr>
        <vertAlign val="superscript"/>
        <sz val="8"/>
        <color theme="1"/>
        <rFont val="Times New Roman"/>
        <family val="1"/>
      </rPr>
      <t>7</t>
    </r>
    <r>
      <rPr>
        <sz val="8"/>
        <color theme="1"/>
        <rFont val="Times New Roman"/>
        <family val="1"/>
      </rPr>
      <t>Funding for the National Radio Astronomy Observatory includes operations and maintenance support for the Atacama Large Millimeter Array (ALMA).  Construction funding for ALMA is included in the MREFC Projects line above.</t>
    </r>
  </si>
</sst>
</file>

<file path=xl/styles.xml><?xml version="1.0" encoding="utf-8"?>
<styleSheet xmlns="http://schemas.openxmlformats.org/spreadsheetml/2006/main">
  <numFmts count="3">
    <numFmt numFmtId="164" formatCode="&quot;$&quot;#,##0.00;\-&quot;$&quot;#,##0.00;&quot;-&quot;?"/>
    <numFmt numFmtId="165" formatCode="0.0%;\-0.0%;&quot;-&quot;?"/>
    <numFmt numFmtId="166" formatCode="#,##0.00;\-#,##0.00;&quot;-&quot;?"/>
  </numFmts>
  <fonts count="10">
    <font>
      <sz val="11"/>
      <color theme="1"/>
      <name val="Calibri"/>
      <family val="2"/>
      <scheme val="minor"/>
    </font>
    <font>
      <b/>
      <sz val="11"/>
      <name val="Times New Roman"/>
      <family val="1"/>
    </font>
    <font>
      <sz val="10"/>
      <name val="Times New Roman"/>
      <family val="1"/>
    </font>
    <font>
      <b/>
      <sz val="10"/>
      <name val="Times New Roman"/>
      <family val="1"/>
    </font>
    <font>
      <sz val="10"/>
      <color theme="1"/>
      <name val="Times New Roman"/>
      <family val="1"/>
    </font>
    <font>
      <vertAlign val="superscript"/>
      <sz val="10"/>
      <name val="Times New Roman"/>
      <family val="1"/>
    </font>
    <font>
      <b/>
      <sz val="10"/>
      <color theme="1"/>
      <name val="Times New Roman"/>
      <family val="1"/>
    </font>
    <font>
      <b/>
      <vertAlign val="superscript"/>
      <sz val="10"/>
      <color theme="1"/>
      <name val="Times New Roman"/>
      <family val="1"/>
    </font>
    <font>
      <sz val="8"/>
      <color theme="1"/>
      <name val="Times New Roman"/>
      <family val="1"/>
    </font>
    <font>
      <vertAlign val="superscript"/>
      <sz val="8"/>
      <color theme="1"/>
      <name val="Times New Roman"/>
      <family val="1"/>
    </font>
  </fonts>
  <fills count="3">
    <fill>
      <patternFill patternType="none"/>
    </fill>
    <fill>
      <patternFill patternType="gray125"/>
    </fill>
    <fill>
      <patternFill patternType="solid">
        <fgColor theme="0" tint="-0.34998626667073579"/>
        <bgColor indexed="64"/>
      </patternFill>
    </fill>
  </fills>
  <borders count="5">
    <border>
      <left/>
      <right/>
      <top/>
      <bottom/>
      <diagonal/>
    </border>
    <border>
      <left/>
      <right/>
      <top/>
      <bottom style="medium">
        <color indexed="64"/>
      </bottom>
      <diagonal/>
    </border>
    <border>
      <left/>
      <right/>
      <top style="medium">
        <color indexed="64"/>
      </top>
      <bottom/>
      <diagonal/>
    </border>
    <border>
      <left/>
      <right/>
      <top/>
      <bottom style="thin">
        <color indexed="64"/>
      </bottom>
      <diagonal/>
    </border>
    <border>
      <left/>
      <right/>
      <top style="thin">
        <color indexed="64"/>
      </top>
      <bottom style="medium">
        <color indexed="64"/>
      </bottom>
      <diagonal/>
    </border>
  </borders>
  <cellStyleXfs count="1">
    <xf numFmtId="0" fontId="0" fillId="0" borderId="0"/>
  </cellStyleXfs>
  <cellXfs count="29">
    <xf numFmtId="0" fontId="0" fillId="0" borderId="0" xfId="0"/>
    <xf numFmtId="166" fontId="2" fillId="0" borderId="3" xfId="0" applyNumberFormat="1" applyFont="1" applyBorder="1" applyAlignment="1">
      <alignment horizontal="right"/>
    </xf>
    <xf numFmtId="165" fontId="2" fillId="0" borderId="3" xfId="0" applyNumberFormat="1" applyFont="1" applyBorder="1" applyAlignment="1">
      <alignment horizontal="right"/>
    </xf>
    <xf numFmtId="164" fontId="3" fillId="0" borderId="4" xfId="0" applyNumberFormat="1" applyFont="1" applyBorder="1" applyAlignment="1">
      <alignment horizontal="right"/>
    </xf>
    <xf numFmtId="165" fontId="3" fillId="0" borderId="4" xfId="0" applyNumberFormat="1" applyFont="1" applyBorder="1" applyAlignment="1">
      <alignment horizontal="right"/>
    </xf>
    <xf numFmtId="0" fontId="4" fillId="0" borderId="0" xfId="0" applyFont="1"/>
    <xf numFmtId="164" fontId="2" fillId="0" borderId="2" xfId="0" applyNumberFormat="1" applyFont="1" applyBorder="1" applyAlignment="1">
      <alignment horizontal="left"/>
    </xf>
    <xf numFmtId="164" fontId="2" fillId="0" borderId="2" xfId="0" applyNumberFormat="1" applyFont="1" applyBorder="1" applyAlignment="1">
      <alignment horizontal="right"/>
    </xf>
    <xf numFmtId="164" fontId="2" fillId="0" borderId="0" xfId="0" applyNumberFormat="1" applyFont="1" applyBorder="1" applyAlignment="1">
      <alignment horizontal="left"/>
    </xf>
    <xf numFmtId="164" fontId="2" fillId="0" borderId="0" xfId="0" applyNumberFormat="1" applyFont="1" applyBorder="1" applyAlignment="1">
      <alignment horizontal="right"/>
    </xf>
    <xf numFmtId="164" fontId="2" fillId="0" borderId="3" xfId="0" applyNumberFormat="1" applyFont="1" applyBorder="1" applyAlignment="1">
      <alignment horizontal="left"/>
    </xf>
    <xf numFmtId="164" fontId="2" fillId="0" borderId="3" xfId="0" applyNumberFormat="1" applyFont="1" applyBorder="1" applyAlignment="1">
      <alignment horizontal="right"/>
    </xf>
    <xf numFmtId="164" fontId="2" fillId="0" borderId="0" xfId="0" applyNumberFormat="1" applyFont="1" applyBorder="1" applyAlignment="1">
      <alignment horizontal="left" wrapText="1"/>
    </xf>
    <xf numFmtId="166" fontId="2" fillId="0" borderId="0" xfId="0" applyNumberFormat="1" applyFont="1" applyBorder="1" applyAlignment="1">
      <alignment horizontal="right"/>
    </xf>
    <xf numFmtId="165" fontId="2" fillId="0" borderId="0" xfId="0" applyNumberFormat="1" applyFont="1" applyBorder="1" applyAlignment="1">
      <alignment horizontal="right"/>
    </xf>
    <xf numFmtId="164" fontId="2" fillId="0" borderId="0" xfId="0" applyNumberFormat="1" applyFont="1" applyBorder="1" applyAlignment="1">
      <alignment wrapText="1"/>
    </xf>
    <xf numFmtId="0" fontId="6" fillId="2" borderId="0" xfId="0" applyFont="1" applyFill="1"/>
    <xf numFmtId="164" fontId="3" fillId="2" borderId="0" xfId="0" applyNumberFormat="1" applyFont="1" applyFill="1" applyBorder="1" applyAlignment="1">
      <alignment wrapText="1"/>
    </xf>
    <xf numFmtId="166" fontId="3" fillId="2" borderId="0" xfId="0" applyNumberFormat="1" applyFont="1" applyFill="1" applyBorder="1" applyAlignment="1">
      <alignment horizontal="right"/>
    </xf>
    <xf numFmtId="0" fontId="4" fillId="0" borderId="3" xfId="0" applyFont="1" applyBorder="1"/>
    <xf numFmtId="164" fontId="2" fillId="0" borderId="3" xfId="0" applyNumberFormat="1" applyFont="1" applyBorder="1" applyAlignment="1">
      <alignment horizontal="left" wrapText="1"/>
    </xf>
    <xf numFmtId="0" fontId="6" fillId="0" borderId="0" xfId="0" applyFont="1"/>
    <xf numFmtId="0" fontId="8" fillId="0" borderId="0" xfId="0" applyFont="1" applyAlignment="1">
      <alignment vertical="top"/>
    </xf>
    <xf numFmtId="0" fontId="8" fillId="0" borderId="0" xfId="0" applyFont="1" applyBorder="1" applyAlignment="1">
      <alignment horizontal="left" vertical="top" wrapText="1"/>
    </xf>
    <xf numFmtId="164" fontId="3" fillId="0" borderId="4" xfId="0" applyNumberFormat="1" applyFont="1" applyBorder="1" applyAlignment="1">
      <alignment horizontal="left" wrapText="1"/>
    </xf>
    <xf numFmtId="164" fontId="1" fillId="0" borderId="0" xfId="0" applyNumberFormat="1" applyFont="1" applyAlignment="1">
      <alignment horizontal="center"/>
    </xf>
    <xf numFmtId="164" fontId="2" fillId="0" borderId="1" xfId="0" applyNumberFormat="1" applyFont="1" applyBorder="1" applyAlignment="1">
      <alignment horizontal="center"/>
    </xf>
    <xf numFmtId="164" fontId="2" fillId="0" borderId="2" xfId="0" applyNumberFormat="1" applyFont="1" applyBorder="1" applyAlignment="1">
      <alignment horizontal="center"/>
    </xf>
    <xf numFmtId="164" fontId="2" fillId="0" borderId="0" xfId="0" applyNumberFormat="1" applyFont="1" applyBorder="1" applyAlignment="1">
      <alignment horizont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H42"/>
  <sheetViews>
    <sheetView showGridLines="0" tabSelected="1" workbookViewId="0">
      <selection activeCell="J20" sqref="J20"/>
    </sheetView>
  </sheetViews>
  <sheetFormatPr defaultRowHeight="12.75"/>
  <cols>
    <col min="1" max="1" width="2.28515625" style="5" customWidth="1"/>
    <col min="2" max="2" width="39.42578125" style="5" bestFit="1" customWidth="1"/>
    <col min="3" max="3" width="8.85546875" style="5" bestFit="1" customWidth="1"/>
    <col min="4" max="4" width="7.42578125" style="5" bestFit="1" customWidth="1"/>
    <col min="5" max="6" width="8.85546875" style="5" bestFit="1" customWidth="1"/>
    <col min="7" max="7" width="7.42578125" style="5" bestFit="1" customWidth="1"/>
    <col min="8" max="8" width="6.7109375" style="5" bestFit="1" customWidth="1"/>
    <col min="9" max="16384" width="9.140625" style="5"/>
  </cols>
  <sheetData>
    <row r="1" spans="1:8" ht="15" customHeight="1">
      <c r="A1" s="25" t="s">
        <v>0</v>
      </c>
      <c r="B1" s="25"/>
      <c r="C1" s="25"/>
      <c r="D1" s="25"/>
      <c r="E1" s="25"/>
      <c r="F1" s="25"/>
      <c r="G1" s="25"/>
      <c r="H1" s="25"/>
    </row>
    <row r="2" spans="1:8" ht="15.75" customHeight="1" thickBot="1">
      <c r="A2" s="26" t="s">
        <v>1</v>
      </c>
      <c r="B2" s="26"/>
      <c r="C2" s="26"/>
      <c r="D2" s="26"/>
      <c r="E2" s="26"/>
      <c r="F2" s="26"/>
      <c r="G2" s="26"/>
      <c r="H2" s="26"/>
    </row>
    <row r="3" spans="1:8">
      <c r="A3" s="6"/>
      <c r="B3" s="6"/>
      <c r="C3" s="7" t="s">
        <v>2</v>
      </c>
      <c r="D3" s="7" t="s">
        <v>2</v>
      </c>
      <c r="E3" s="7"/>
      <c r="F3" s="7"/>
      <c r="G3" s="27" t="s">
        <v>3</v>
      </c>
      <c r="H3" s="27"/>
    </row>
    <row r="4" spans="1:8">
      <c r="A4" s="8"/>
      <c r="B4" s="8"/>
      <c r="C4" s="9" t="s">
        <v>4</v>
      </c>
      <c r="D4" s="9" t="s">
        <v>5</v>
      </c>
      <c r="E4" s="9" t="s">
        <v>6</v>
      </c>
      <c r="F4" s="9" t="s">
        <v>7</v>
      </c>
      <c r="G4" s="28" t="s">
        <v>8</v>
      </c>
      <c r="H4" s="28"/>
    </row>
    <row r="5" spans="1:8">
      <c r="A5" s="10"/>
      <c r="B5" s="10"/>
      <c r="C5" s="11" t="s">
        <v>9</v>
      </c>
      <c r="D5" s="11" t="s">
        <v>9</v>
      </c>
      <c r="E5" s="11" t="s">
        <v>10</v>
      </c>
      <c r="F5" s="11" t="s">
        <v>11</v>
      </c>
      <c r="G5" s="11" t="s">
        <v>12</v>
      </c>
      <c r="H5" s="11" t="s">
        <v>13</v>
      </c>
    </row>
    <row r="6" spans="1:8">
      <c r="A6" s="5" t="s">
        <v>14</v>
      </c>
      <c r="B6" s="8"/>
      <c r="C6" s="9"/>
      <c r="D6" s="9"/>
      <c r="E6" s="9"/>
      <c r="F6" s="9"/>
      <c r="G6" s="9"/>
      <c r="H6" s="9"/>
    </row>
    <row r="7" spans="1:8">
      <c r="B7" s="12" t="s">
        <v>15</v>
      </c>
      <c r="C7" s="13">
        <v>16.670000000000002</v>
      </c>
      <c r="D7" s="13">
        <v>10.27</v>
      </c>
      <c r="E7" s="13">
        <v>16.260000000000002</v>
      </c>
      <c r="F7" s="13">
        <v>16.260000000000002</v>
      </c>
      <c r="G7" s="13">
        <f>F7-E7</f>
        <v>0</v>
      </c>
      <c r="H7" s="14">
        <f>IF(E7=0,"n/a  ",G7/E7)</f>
        <v>0</v>
      </c>
    </row>
    <row r="8" spans="1:8">
      <c r="B8" s="12" t="s">
        <v>16</v>
      </c>
      <c r="C8" s="13">
        <v>20.98</v>
      </c>
      <c r="D8" s="13">
        <v>0</v>
      </c>
      <c r="E8" s="13">
        <v>22</v>
      </c>
      <c r="F8" s="13">
        <v>22.5</v>
      </c>
      <c r="G8" s="13">
        <f>F8-E8</f>
        <v>0.5</v>
      </c>
      <c r="H8" s="14">
        <f>IF(E8=0,"n/a  ",G8/E8)</f>
        <v>2.2727272727272728E-2</v>
      </c>
    </row>
    <row r="9" spans="1:8">
      <c r="A9" s="5" t="s">
        <v>17</v>
      </c>
      <c r="B9" s="12"/>
      <c r="C9" s="13"/>
      <c r="D9" s="13"/>
      <c r="E9" s="13"/>
      <c r="F9" s="13"/>
      <c r="G9" s="13"/>
      <c r="H9" s="14"/>
    </row>
    <row r="10" spans="1:8">
      <c r="B10" s="12" t="s">
        <v>18</v>
      </c>
      <c r="C10" s="9">
        <v>88.95</v>
      </c>
      <c r="D10" s="9">
        <v>18</v>
      </c>
      <c r="E10" s="9">
        <v>80</v>
      </c>
      <c r="F10" s="9">
        <v>77</v>
      </c>
      <c r="G10" s="9">
        <f>F10-E10</f>
        <v>-3</v>
      </c>
      <c r="H10" s="14">
        <f>IF(E10=0,"n/a  ",G10/E10)</f>
        <v>-3.7499999999999999E-2</v>
      </c>
    </row>
    <row r="11" spans="1:8">
      <c r="B11" s="12" t="s">
        <v>19</v>
      </c>
      <c r="C11" s="13">
        <v>24.29</v>
      </c>
      <c r="D11" s="13">
        <v>9</v>
      </c>
      <c r="E11" s="13">
        <v>25.05</v>
      </c>
      <c r="F11" s="13">
        <v>26</v>
      </c>
      <c r="G11" s="13">
        <f>F11-E11</f>
        <v>0.94999999999999929</v>
      </c>
      <c r="H11" s="14">
        <f>IF(E11=0,"n/a  ",G11/E11)</f>
        <v>3.7924151696606755E-2</v>
      </c>
    </row>
    <row r="12" spans="1:8">
      <c r="B12" s="12" t="s">
        <v>20</v>
      </c>
      <c r="C12" s="13">
        <v>12</v>
      </c>
      <c r="D12" s="13">
        <v>0</v>
      </c>
      <c r="E12" s="13">
        <v>12.36</v>
      </c>
      <c r="F12" s="13">
        <v>12.73</v>
      </c>
      <c r="G12" s="13">
        <f>F12-E12</f>
        <v>0.37000000000000099</v>
      </c>
      <c r="H12" s="14">
        <f>IF(E12=0,"n/a  ",G12/E12)</f>
        <v>2.993527508090623E-2</v>
      </c>
    </row>
    <row r="13" spans="1:8">
      <c r="B13" s="12" t="s">
        <v>21</v>
      </c>
      <c r="C13" s="13">
        <v>47.95</v>
      </c>
      <c r="D13" s="13">
        <v>25</v>
      </c>
      <c r="E13" s="13">
        <v>43.4</v>
      </c>
      <c r="F13" s="13">
        <v>46.41</v>
      </c>
      <c r="G13" s="13">
        <f>F13-E13</f>
        <v>3.009999999999998</v>
      </c>
      <c r="H13" s="14">
        <f>IF(E13=0,"n/a  ",G13/E13)</f>
        <v>6.9354838709677374E-2</v>
      </c>
    </row>
    <row r="14" spans="1:8">
      <c r="A14" s="5" t="s">
        <v>22</v>
      </c>
      <c r="B14" s="12"/>
      <c r="C14" s="13"/>
      <c r="D14" s="13"/>
      <c r="E14" s="13"/>
      <c r="F14" s="13"/>
      <c r="G14" s="13"/>
      <c r="H14" s="14"/>
    </row>
    <row r="15" spans="1:8" ht="25.5">
      <c r="B15" s="12" t="s">
        <v>23</v>
      </c>
      <c r="C15" s="13">
        <v>13.6</v>
      </c>
      <c r="D15" s="13">
        <v>14.99</v>
      </c>
      <c r="E15" s="13">
        <v>9</v>
      </c>
      <c r="F15" s="13">
        <v>13.45</v>
      </c>
      <c r="G15" s="13">
        <f t="shared" ref="G15:G22" si="0">F15-E15</f>
        <v>4.4499999999999993</v>
      </c>
      <c r="H15" s="14">
        <f t="shared" ref="H15:H22" si="1">IF(E15=0,"n/a  ",G15/E15)</f>
        <v>0.49444444444444435</v>
      </c>
    </row>
    <row r="16" spans="1:8">
      <c r="B16" s="12" t="s">
        <v>24</v>
      </c>
      <c r="C16" s="13">
        <v>18.71</v>
      </c>
      <c r="D16" s="13">
        <v>0</v>
      </c>
      <c r="E16" s="13">
        <v>19.100000000000001</v>
      </c>
      <c r="F16" s="13">
        <v>19.579999999999998</v>
      </c>
      <c r="G16" s="13">
        <f t="shared" si="0"/>
        <v>0.47999999999999687</v>
      </c>
      <c r="H16" s="14">
        <f t="shared" si="1"/>
        <v>2.5130890052355855E-2</v>
      </c>
    </row>
    <row r="17" spans="1:8">
      <c r="B17" s="12" t="s">
        <v>25</v>
      </c>
      <c r="C17" s="13">
        <v>18</v>
      </c>
      <c r="D17" s="13">
        <v>0</v>
      </c>
      <c r="E17" s="13">
        <v>18</v>
      </c>
      <c r="F17" s="13">
        <v>18</v>
      </c>
      <c r="G17" s="13">
        <f t="shared" si="0"/>
        <v>0</v>
      </c>
      <c r="H17" s="14">
        <f t="shared" si="1"/>
        <v>0</v>
      </c>
    </row>
    <row r="18" spans="1:8" ht="25.5">
      <c r="B18" s="12" t="s">
        <v>26</v>
      </c>
      <c r="C18" s="13">
        <v>30.3</v>
      </c>
      <c r="D18" s="13">
        <v>0</v>
      </c>
      <c r="E18" s="13">
        <v>28.5</v>
      </c>
      <c r="F18" s="13">
        <v>30.3</v>
      </c>
      <c r="G18" s="13">
        <f t="shared" si="0"/>
        <v>1.8000000000000007</v>
      </c>
      <c r="H18" s="14">
        <f t="shared" si="1"/>
        <v>6.3157894736842135E-2</v>
      </c>
    </row>
    <row r="19" spans="1:8" ht="15.75">
      <c r="B19" s="12" t="s">
        <v>27</v>
      </c>
      <c r="C19" s="13">
        <v>9.6</v>
      </c>
      <c r="D19" s="13">
        <v>3.1</v>
      </c>
      <c r="E19" s="13">
        <v>10.6</v>
      </c>
      <c r="F19" s="13">
        <v>9</v>
      </c>
      <c r="G19" s="13">
        <f t="shared" si="0"/>
        <v>-1.5999999999999996</v>
      </c>
      <c r="H19" s="14">
        <f t="shared" si="1"/>
        <v>-0.15094339622641506</v>
      </c>
    </row>
    <row r="20" spans="1:8">
      <c r="B20" s="12" t="s">
        <v>28</v>
      </c>
      <c r="C20" s="13">
        <v>26.5</v>
      </c>
      <c r="D20" s="13">
        <v>5</v>
      </c>
      <c r="E20" s="13">
        <v>35.56</v>
      </c>
      <c r="F20" s="13">
        <v>34</v>
      </c>
      <c r="G20" s="13">
        <f t="shared" si="0"/>
        <v>-1.5600000000000023</v>
      </c>
      <c r="H20" s="14">
        <f t="shared" si="1"/>
        <v>-4.3869516310461251E-2</v>
      </c>
    </row>
    <row r="21" spans="1:8">
      <c r="B21" s="12" t="s">
        <v>29</v>
      </c>
      <c r="C21" s="13">
        <v>7.83</v>
      </c>
      <c r="D21" s="13">
        <v>1.4</v>
      </c>
      <c r="E21" s="13">
        <v>9.1</v>
      </c>
      <c r="F21" s="13">
        <v>9.51</v>
      </c>
      <c r="G21" s="13">
        <f t="shared" si="0"/>
        <v>0.41000000000000014</v>
      </c>
      <c r="H21" s="14">
        <f t="shared" si="1"/>
        <v>4.5054945054945075E-2</v>
      </c>
    </row>
    <row r="22" spans="1:8">
      <c r="B22" s="12" t="s">
        <v>30</v>
      </c>
      <c r="C22" s="13">
        <v>20.5</v>
      </c>
      <c r="D22" s="13">
        <v>2</v>
      </c>
      <c r="E22" s="13">
        <v>21</v>
      </c>
      <c r="F22" s="13">
        <v>21.5</v>
      </c>
      <c r="G22" s="13">
        <f t="shared" si="0"/>
        <v>0.5</v>
      </c>
      <c r="H22" s="14">
        <f t="shared" si="1"/>
        <v>2.3809523809523808E-2</v>
      </c>
    </row>
    <row r="23" spans="1:8">
      <c r="A23" s="5" t="s">
        <v>31</v>
      </c>
      <c r="B23" s="12"/>
      <c r="C23" s="13"/>
      <c r="D23" s="13"/>
      <c r="E23" s="13"/>
      <c r="F23" s="13"/>
      <c r="G23" s="13"/>
      <c r="H23" s="14"/>
    </row>
    <row r="24" spans="1:8" ht="15.75">
      <c r="B24" s="12" t="s">
        <v>32</v>
      </c>
      <c r="C24" s="13">
        <v>341.38</v>
      </c>
      <c r="D24" s="13">
        <v>22.5</v>
      </c>
      <c r="E24" s="13">
        <v>312.27</v>
      </c>
      <c r="F24" s="13">
        <v>381.38</v>
      </c>
      <c r="G24" s="13">
        <f>F24-E24</f>
        <v>69.110000000000014</v>
      </c>
      <c r="H24" s="14">
        <f>IF(E24=0,"n/a  ",G24/E24)</f>
        <v>0.2213148877573895</v>
      </c>
    </row>
    <row r="25" spans="1:8">
      <c r="A25" s="5" t="s">
        <v>33</v>
      </c>
      <c r="B25" s="12"/>
      <c r="C25" s="13"/>
      <c r="D25" s="13"/>
      <c r="E25" s="13"/>
      <c r="F25" s="13"/>
      <c r="G25" s="13"/>
      <c r="H25" s="14"/>
    </row>
    <row r="26" spans="1:8" ht="15.75">
      <c r="B26" s="15" t="s">
        <v>34</v>
      </c>
      <c r="C26" s="13">
        <v>199.75</v>
      </c>
      <c r="D26" s="13">
        <v>257.10000000000002</v>
      </c>
      <c r="E26" s="13">
        <v>163.54</v>
      </c>
      <c r="F26" s="13">
        <v>214.69</v>
      </c>
      <c r="G26" s="13">
        <f>F26-E26</f>
        <v>51.150000000000006</v>
      </c>
      <c r="H26" s="14">
        <f>IF(E26=0,"n/a  ",G26/E26)</f>
        <v>0.31276751864987162</v>
      </c>
    </row>
    <row r="27" spans="1:8" ht="15.75">
      <c r="B27" s="15" t="s">
        <v>35</v>
      </c>
      <c r="C27" s="13">
        <v>5.6</v>
      </c>
      <c r="D27" s="13">
        <v>4.99</v>
      </c>
      <c r="E27" s="13">
        <v>7.02</v>
      </c>
      <c r="F27" s="13">
        <v>7.65</v>
      </c>
      <c r="G27" s="13">
        <f>F27-E27</f>
        <v>0.63000000000000078</v>
      </c>
      <c r="H27" s="14">
        <f>IF(E27=0,"n/a  ",G27/E27)</f>
        <v>8.9743589743589855E-2</v>
      </c>
    </row>
    <row r="28" spans="1:8" ht="15.75">
      <c r="B28" s="12" t="s">
        <v>36</v>
      </c>
      <c r="C28" s="13">
        <v>27.67</v>
      </c>
      <c r="D28" s="13">
        <v>5.2</v>
      </c>
      <c r="E28" s="13">
        <v>47.7</v>
      </c>
      <c r="F28" s="13">
        <v>31.94</v>
      </c>
      <c r="G28" s="13">
        <f>F28-E28</f>
        <v>-15.760000000000002</v>
      </c>
      <c r="H28" s="14">
        <f>IF(E28=0,"n/a  ",G28/E28)</f>
        <v>-0.33039832285115306</v>
      </c>
    </row>
    <row r="29" spans="1:8" ht="15.75">
      <c r="A29" s="16" t="s">
        <v>37</v>
      </c>
      <c r="B29" s="17"/>
      <c r="C29" s="17"/>
      <c r="D29" s="18"/>
      <c r="E29" s="18"/>
      <c r="F29" s="18"/>
      <c r="G29" s="18"/>
      <c r="H29" s="18"/>
    </row>
    <row r="30" spans="1:8">
      <c r="A30" s="5" t="s">
        <v>17</v>
      </c>
      <c r="B30" s="12"/>
      <c r="C30" s="13"/>
      <c r="D30" s="13"/>
      <c r="E30" s="13"/>
      <c r="F30" s="13"/>
      <c r="G30" s="13"/>
      <c r="H30" s="14"/>
    </row>
    <row r="31" spans="1:8">
      <c r="B31" s="12" t="s">
        <v>38</v>
      </c>
      <c r="C31" s="13">
        <v>106.79</v>
      </c>
      <c r="D31" s="13">
        <v>13.2</v>
      </c>
      <c r="E31" s="13">
        <v>97</v>
      </c>
      <c r="F31" s="13">
        <v>108</v>
      </c>
      <c r="G31" s="13">
        <f t="shared" ref="G31:G35" si="2">F31-E31</f>
        <v>11</v>
      </c>
      <c r="H31" s="14">
        <f t="shared" ref="H31:H35" si="3">IF(E31=0,"n/a  ",G31/E31)</f>
        <v>0.1134020618556701</v>
      </c>
    </row>
    <row r="32" spans="1:8">
      <c r="A32" s="5" t="s">
        <v>22</v>
      </c>
      <c r="B32" s="12"/>
      <c r="C32" s="13"/>
      <c r="D32" s="13"/>
      <c r="E32" s="13"/>
      <c r="F32" s="13"/>
      <c r="G32" s="13"/>
      <c r="H32" s="14"/>
    </row>
    <row r="33" spans="1:8">
      <c r="B33" s="12" t="s">
        <v>39</v>
      </c>
      <c r="C33" s="13">
        <v>30.48</v>
      </c>
      <c r="D33" s="13">
        <v>5.6</v>
      </c>
      <c r="E33" s="13">
        <v>31.5</v>
      </c>
      <c r="F33" s="13">
        <v>33.33</v>
      </c>
      <c r="G33" s="13">
        <f t="shared" si="2"/>
        <v>1.8299999999999983</v>
      </c>
      <c r="H33" s="14">
        <f t="shared" si="3"/>
        <v>5.809523809523804E-2</v>
      </c>
    </row>
    <row r="34" spans="1:8" ht="15.75">
      <c r="A34" s="19"/>
      <c r="B34" s="20" t="s">
        <v>40</v>
      </c>
      <c r="C34" s="1">
        <v>60.79</v>
      </c>
      <c r="D34" s="1">
        <v>5.4</v>
      </c>
      <c r="E34" s="1">
        <v>67.09</v>
      </c>
      <c r="F34" s="1">
        <v>67.87</v>
      </c>
      <c r="G34" s="1">
        <f t="shared" si="2"/>
        <v>0.78000000000000114</v>
      </c>
      <c r="H34" s="2">
        <f t="shared" si="3"/>
        <v>1.1626173796392922E-2</v>
      </c>
    </row>
    <row r="35" spans="1:8" s="21" customFormat="1" ht="13.5" thickBot="1">
      <c r="A35" s="24" t="s">
        <v>41</v>
      </c>
      <c r="B35" s="24"/>
      <c r="C35" s="3">
        <f>SUM(C7:C34)</f>
        <v>1128.3399999999999</v>
      </c>
      <c r="D35" s="3">
        <f>SUM(D7:D34)</f>
        <v>402.75</v>
      </c>
      <c r="E35" s="3">
        <f>SUM(E7:E34)</f>
        <v>1076.05</v>
      </c>
      <c r="F35" s="3">
        <f>SUM(F7:F34)</f>
        <v>1201.0999999999999</v>
      </c>
      <c r="G35" s="3">
        <f t="shared" si="2"/>
        <v>125.04999999999995</v>
      </c>
      <c r="H35" s="4">
        <f t="shared" si="3"/>
        <v>0.116212071929743</v>
      </c>
    </row>
    <row r="36" spans="1:8" s="22" customFormat="1" ht="11.25">
      <c r="A36" s="23" t="s">
        <v>42</v>
      </c>
      <c r="B36" s="23"/>
      <c r="C36" s="23"/>
      <c r="D36" s="23"/>
      <c r="E36" s="23"/>
      <c r="F36" s="23"/>
      <c r="G36" s="23"/>
      <c r="H36" s="23"/>
    </row>
    <row r="37" spans="1:8" s="22" customFormat="1" ht="48.75" customHeight="1">
      <c r="A37" s="23" t="s">
        <v>43</v>
      </c>
      <c r="B37" s="23"/>
      <c r="C37" s="23"/>
      <c r="D37" s="23"/>
      <c r="E37" s="23"/>
      <c r="F37" s="23"/>
      <c r="G37" s="23"/>
      <c r="H37" s="23"/>
    </row>
    <row r="38" spans="1:8" s="22" customFormat="1" ht="52.5" customHeight="1">
      <c r="A38" s="23" t="s">
        <v>44</v>
      </c>
      <c r="B38" s="23"/>
      <c r="C38" s="23"/>
      <c r="D38" s="23"/>
      <c r="E38" s="23"/>
      <c r="F38" s="23"/>
      <c r="G38" s="23"/>
      <c r="H38" s="23"/>
    </row>
    <row r="39" spans="1:8" s="22" customFormat="1" ht="11.25">
      <c r="A39" s="23" t="s">
        <v>45</v>
      </c>
      <c r="B39" s="23"/>
      <c r="C39" s="23"/>
      <c r="D39" s="23"/>
      <c r="E39" s="23"/>
      <c r="F39" s="23"/>
      <c r="G39" s="23"/>
      <c r="H39" s="23"/>
    </row>
    <row r="40" spans="1:8" s="22" customFormat="1" ht="38.25" customHeight="1">
      <c r="A40" s="23" t="s">
        <v>46</v>
      </c>
      <c r="B40" s="23"/>
      <c r="C40" s="23"/>
      <c r="D40" s="23"/>
      <c r="E40" s="23"/>
      <c r="F40" s="23"/>
      <c r="G40" s="23"/>
      <c r="H40" s="23"/>
    </row>
    <row r="41" spans="1:8" s="22" customFormat="1" ht="26.25" customHeight="1">
      <c r="A41" s="23" t="s">
        <v>47</v>
      </c>
      <c r="B41" s="23"/>
      <c r="C41" s="23"/>
      <c r="D41" s="23"/>
      <c r="E41" s="23"/>
      <c r="F41" s="23"/>
      <c r="G41" s="23"/>
      <c r="H41" s="23"/>
    </row>
    <row r="42" spans="1:8" s="22" customFormat="1" ht="27" customHeight="1">
      <c r="A42" s="23" t="s">
        <v>48</v>
      </c>
      <c r="B42" s="23"/>
      <c r="C42" s="23"/>
      <c r="D42" s="23"/>
      <c r="E42" s="23"/>
      <c r="F42" s="23"/>
      <c r="G42" s="23"/>
      <c r="H42" s="23"/>
    </row>
  </sheetData>
  <mergeCells count="12">
    <mergeCell ref="A1:H1"/>
    <mergeCell ref="A2:H2"/>
    <mergeCell ref="G3:H3"/>
    <mergeCell ref="G4:H4"/>
    <mergeCell ref="A41:H41"/>
    <mergeCell ref="A42:H42"/>
    <mergeCell ref="A35:B35"/>
    <mergeCell ref="A36:H36"/>
    <mergeCell ref="A37:H37"/>
    <mergeCell ref="A38:H38"/>
    <mergeCell ref="A39:H39"/>
    <mergeCell ref="A40:H40"/>
  </mergeCells>
  <pageMargins left="0.7" right="0.7" top="0.75" bottom="0.75" header="0.3" footer="0.3"/>
  <pageSetup scale="9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Maj Multi-User Res Faclty Fund</vt:lpstr>
    </vt:vector>
  </TitlesOfParts>
  <Company>National Science Foundation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pcrumley</dc:creator>
  <cp:lastModifiedBy>pamela</cp:lastModifiedBy>
  <cp:lastPrinted>2010-01-27T17:01:26Z</cp:lastPrinted>
  <dcterms:created xsi:type="dcterms:W3CDTF">2010-01-27T17:01:13Z</dcterms:created>
  <dcterms:modified xsi:type="dcterms:W3CDTF">2010-01-27T19:31:44Z</dcterms:modified>
</cp:coreProperties>
</file>