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NSF Xcuts" sheetId="1" r:id="rId1"/>
  </sheets>
  <calcPr calcId="125725"/>
</workbook>
</file>

<file path=xl/calcChain.xml><?xml version="1.0" encoding="utf-8"?>
<calcChain xmlns="http://schemas.openxmlformats.org/spreadsheetml/2006/main">
  <c r="K56" i="1"/>
  <c r="J56"/>
  <c r="I56"/>
  <c r="H56"/>
  <c r="K55"/>
  <c r="J55"/>
  <c r="I55"/>
  <c r="H55"/>
  <c r="K54"/>
  <c r="J54"/>
  <c r="I54"/>
  <c r="H54"/>
  <c r="K53"/>
  <c r="J53"/>
  <c r="I53"/>
  <c r="H53"/>
  <c r="K52"/>
  <c r="J52"/>
  <c r="I52"/>
  <c r="H52"/>
  <c r="K51"/>
  <c r="J51"/>
  <c r="I51"/>
  <c r="H51"/>
  <c r="G50"/>
  <c r="H50" s="1"/>
  <c r="F50"/>
  <c r="E50"/>
  <c r="D50"/>
  <c r="I50" s="1"/>
  <c r="K49"/>
  <c r="I49"/>
  <c r="G49"/>
  <c r="H49" s="1"/>
  <c r="F49"/>
  <c r="E49"/>
  <c r="D49"/>
  <c r="G48"/>
  <c r="H48" s="1"/>
  <c r="I48" s="1"/>
  <c r="F48"/>
  <c r="E48"/>
  <c r="D48"/>
  <c r="K47"/>
  <c r="J47"/>
  <c r="I47"/>
  <c r="H47"/>
  <c r="K46"/>
  <c r="J46"/>
  <c r="I46"/>
  <c r="H46"/>
  <c r="K45"/>
  <c r="J45"/>
  <c r="I45"/>
  <c r="H45"/>
  <c r="K44"/>
  <c r="J44"/>
  <c r="I44"/>
  <c r="H44"/>
  <c r="K43"/>
  <c r="J43"/>
  <c r="I43"/>
  <c r="H43"/>
  <c r="K42"/>
  <c r="J42"/>
  <c r="I42"/>
  <c r="H42"/>
  <c r="K41"/>
  <c r="J41"/>
  <c r="I41"/>
  <c r="H41"/>
  <c r="K40"/>
  <c r="J40"/>
  <c r="I40"/>
  <c r="H40"/>
  <c r="K39"/>
  <c r="J39"/>
  <c r="I39"/>
  <c r="H39"/>
  <c r="K38"/>
  <c r="J38"/>
  <c r="I38"/>
  <c r="H38"/>
  <c r="K37"/>
  <c r="J37"/>
  <c r="I37"/>
  <c r="H37"/>
  <c r="K36"/>
  <c r="J36"/>
  <c r="I36"/>
  <c r="H36"/>
  <c r="G35"/>
  <c r="H35" s="1"/>
  <c r="I35" s="1"/>
  <c r="F35"/>
  <c r="E35"/>
  <c r="D35"/>
  <c r="G34"/>
  <c r="H34" s="1"/>
  <c r="I34" s="1"/>
  <c r="F34"/>
  <c r="E34"/>
  <c r="D34"/>
  <c r="G33"/>
  <c r="H33" s="1"/>
  <c r="I33" s="1"/>
  <c r="F33"/>
  <c r="E33"/>
  <c r="D33"/>
  <c r="K32"/>
  <c r="J32"/>
  <c r="I32"/>
  <c r="H32"/>
  <c r="K31"/>
  <c r="J31"/>
  <c r="I31"/>
  <c r="H31"/>
  <c r="K30"/>
  <c r="J30"/>
  <c r="I30"/>
  <c r="H30"/>
  <c r="K29"/>
  <c r="J29"/>
  <c r="I29"/>
  <c r="H29"/>
  <c r="K28"/>
  <c r="J28"/>
  <c r="I28"/>
  <c r="H28"/>
  <c r="K27"/>
  <c r="J27"/>
  <c r="I27"/>
  <c r="H27"/>
  <c r="K26"/>
  <c r="J26"/>
  <c r="I26"/>
  <c r="H26"/>
  <c r="K25"/>
  <c r="J25"/>
  <c r="I25"/>
  <c r="H25"/>
  <c r="K24"/>
  <c r="J24"/>
  <c r="I24"/>
  <c r="H24"/>
  <c r="K23"/>
  <c r="J23"/>
  <c r="I23"/>
  <c r="H23"/>
  <c r="K22"/>
  <c r="J22"/>
  <c r="I22"/>
  <c r="H22"/>
  <c r="K21"/>
  <c r="J21"/>
  <c r="I21"/>
  <c r="H21"/>
  <c r="K20"/>
  <c r="J20"/>
  <c r="I20"/>
  <c r="H20"/>
  <c r="K19"/>
  <c r="J19"/>
  <c r="I19"/>
  <c r="H19"/>
  <c r="K18"/>
  <c r="J18"/>
  <c r="I18"/>
  <c r="H18"/>
  <c r="K17"/>
  <c r="J17"/>
  <c r="I17"/>
  <c r="H17"/>
  <c r="K16"/>
  <c r="J16"/>
  <c r="I16"/>
  <c r="H16"/>
  <c r="K15"/>
  <c r="J15"/>
  <c r="I15"/>
  <c r="H15"/>
  <c r="K14"/>
  <c r="J14"/>
  <c r="I14"/>
  <c r="H14"/>
  <c r="K13"/>
  <c r="J13"/>
  <c r="I13"/>
  <c r="H13"/>
  <c r="K12"/>
  <c r="J12"/>
  <c r="I12"/>
  <c r="H12"/>
  <c r="K11"/>
  <c r="J11"/>
  <c r="I11"/>
  <c r="H11"/>
  <c r="K10"/>
  <c r="J10"/>
  <c r="I10"/>
  <c r="H10"/>
  <c r="K9"/>
  <c r="J9"/>
  <c r="I9"/>
  <c r="H9"/>
  <c r="K50" l="1"/>
  <c r="J33"/>
  <c r="K33" s="1"/>
  <c r="J34"/>
  <c r="K34" s="1"/>
  <c r="J35"/>
  <c r="K35" s="1"/>
  <c r="J48"/>
  <c r="K48" s="1"/>
  <c r="J49"/>
  <c r="J50"/>
</calcChain>
</file>

<file path=xl/sharedStrings.xml><?xml version="1.0" encoding="utf-8"?>
<sst xmlns="http://schemas.openxmlformats.org/spreadsheetml/2006/main" count="82" uniqueCount="34">
  <si>
    <t>National Science Foundation</t>
  </si>
  <si>
    <t>Selected Cross-Cutting Programs</t>
  </si>
  <si>
    <t>FY 2012 Request to Congress</t>
  </si>
  <si>
    <t>(Dollars in Millions)</t>
  </si>
  <si>
    <t>FY 2010 Omnibus Actual</t>
  </si>
  <si>
    <t>FY 2010 ARRA Actual</t>
  </si>
  <si>
    <r>
      <t>FY 2010 Enacted/
Annualized FY 2011 CR</t>
    </r>
    <r>
      <rPr>
        <b/>
        <vertAlign val="superscript"/>
        <sz val="11"/>
        <rFont val="Times New Roman"/>
        <family val="1"/>
      </rPr>
      <t>1</t>
    </r>
  </si>
  <si>
    <t>FY 2012 Request</t>
  </si>
  <si>
    <t>FY 2012 Request change over:</t>
  </si>
  <si>
    <t>FY 2010
Omnibus Actual</t>
  </si>
  <si>
    <t>FY 2010 Enacted</t>
  </si>
  <si>
    <t>Amount</t>
  </si>
  <si>
    <t>Percent</t>
  </si>
  <si>
    <t>ADVANCE</t>
  </si>
  <si>
    <t>Research &amp; Related Activities</t>
  </si>
  <si>
    <t>Education &amp; Human Resources</t>
  </si>
  <si>
    <t>Total, NSF</t>
  </si>
  <si>
    <t>Research at the Interface of Biological, Mathematical, and Physical Sciences (BioMaPS)</t>
  </si>
  <si>
    <t>Climate Change Education Program</t>
  </si>
  <si>
    <t>Enhancing Access to the Radio Spectrum (EARS)</t>
  </si>
  <si>
    <t>Faculty Early Career Development - CAREER</t>
  </si>
  <si>
    <t>Graduate Research Fellowship - GRF</t>
  </si>
  <si>
    <t>Graduate STEM Fellows in K-12 Education - GK-12</t>
  </si>
  <si>
    <t>Integrative Graduate Education and Research Traineeship - IGERT</t>
  </si>
  <si>
    <t>Total, Graduate Fellowships &amp; Traineeships</t>
  </si>
  <si>
    <t>Long-Term Ecological Research Sites - LTER</t>
  </si>
  <si>
    <t>Research Experiences for Teachers - RET</t>
  </si>
  <si>
    <t>Research Experiences for Undergraduates - REU - Sites Only</t>
  </si>
  <si>
    <t>Research Experiences for Undergraduates - REU - Supplements Only</t>
  </si>
  <si>
    <t>Total, Research Experiences for Undergraduates - REU</t>
  </si>
  <si>
    <t>Research in Undergraduate Institutions - RUI</t>
  </si>
  <si>
    <t>Science and Technology Centers - STCs</t>
  </si>
  <si>
    <t>Totals may not add due to rounding.</t>
  </si>
  <si>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A full-year appropriation for these programs was not enacted at the time the budget was prepared; therefore, these programs are operating under a continuing resolution (P.L. 111-242, as amended).  The amounts included for 2011 reflect the annualized levels provided by the continuing resolution.</t>
    </r>
  </si>
</sst>
</file>

<file path=xl/styles.xml><?xml version="1.0" encoding="utf-8"?>
<styleSheet xmlns="http://schemas.openxmlformats.org/spreadsheetml/2006/main">
  <numFmts count="3">
    <numFmt numFmtId="164" formatCode="&quot;$&quot;#,##0.00;\-&quot;$&quot;#,##0.00;&quot;-&quot;??"/>
    <numFmt numFmtId="165" formatCode="0.0%"/>
    <numFmt numFmtId="166" formatCode="&quot;$&quot;#,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5" xfId="0" applyFont="1" applyBorder="1" applyAlignment="1"/>
    <xf numFmtId="0" fontId="6" fillId="0" borderId="0" xfId="0" applyFont="1" applyBorder="1" applyAlignment="1"/>
    <xf numFmtId="4" fontId="6" fillId="0" borderId="9" xfId="0" applyNumberFormat="1" applyFont="1" applyBorder="1" applyAlignment="1"/>
    <xf numFmtId="164" fontId="6" fillId="0" borderId="4" xfId="0" applyNumberFormat="1" applyFont="1" applyBorder="1"/>
    <xf numFmtId="4" fontId="6" fillId="0" borderId="16" xfId="0" applyNumberFormat="1" applyFont="1" applyBorder="1" applyAlignment="1"/>
    <xf numFmtId="4" fontId="6" fillId="0" borderId="10" xfId="0" applyNumberFormat="1" applyFont="1" applyBorder="1" applyAlignment="1"/>
    <xf numFmtId="4" fontId="6" fillId="0" borderId="0" xfId="0" applyNumberFormat="1" applyFont="1" applyBorder="1" applyAlignment="1"/>
    <xf numFmtId="165" fontId="6" fillId="0" borderId="11" xfId="1" applyNumberFormat="1" applyFont="1" applyBorder="1" applyAlignment="1">
      <alignment horizontal="right"/>
    </xf>
    <xf numFmtId="164" fontId="6" fillId="0" borderId="10" xfId="0" applyNumberFormat="1" applyFont="1" applyBorder="1"/>
    <xf numFmtId="0" fontId="0" fillId="0" borderId="17" xfId="0" applyBorder="1"/>
    <xf numFmtId="0" fontId="4" fillId="0" borderId="1" xfId="0" applyFont="1" applyBorder="1" applyAlignment="1"/>
    <xf numFmtId="166" fontId="4" fillId="0" borderId="12" xfId="0" applyNumberFormat="1" applyFont="1" applyBorder="1" applyAlignment="1"/>
    <xf numFmtId="164" fontId="6" fillId="0" borderId="13" xfId="0" applyNumberFormat="1" applyFont="1" applyBorder="1"/>
    <xf numFmtId="166" fontId="4" fillId="0" borderId="18" xfId="0" applyNumberFormat="1" applyFont="1" applyBorder="1" applyAlignment="1"/>
    <xf numFmtId="166" fontId="4" fillId="0" borderId="13" xfId="0" applyNumberFormat="1" applyFont="1" applyBorder="1" applyAlignment="1"/>
    <xf numFmtId="166" fontId="4" fillId="0" borderId="1" xfId="0" applyNumberFormat="1" applyFont="1" applyBorder="1" applyAlignment="1"/>
    <xf numFmtId="165" fontId="4" fillId="0" borderId="14" xfId="1" applyNumberFormat="1" applyFont="1" applyBorder="1" applyAlignment="1">
      <alignment horizontal="right"/>
    </xf>
    <xf numFmtId="164" fontId="6" fillId="0" borderId="0" xfId="0" applyNumberFormat="1" applyFont="1" applyBorder="1"/>
    <xf numFmtId="164" fontId="6" fillId="0" borderId="5" xfId="0" applyNumberFormat="1" applyFont="1" applyBorder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4" fontId="6" fillId="0" borderId="4" xfId="0" applyNumberFormat="1" applyFont="1" applyBorder="1" applyAlignment="1"/>
    <xf numFmtId="0" fontId="0" fillId="0" borderId="21" xfId="0" applyBorder="1"/>
    <xf numFmtId="0" fontId="4" fillId="0" borderId="22" xfId="0" applyFont="1" applyBorder="1" applyAlignment="1"/>
    <xf numFmtId="166" fontId="4" fillId="0" borderId="23" xfId="0" applyNumberFormat="1" applyFont="1" applyBorder="1" applyAlignment="1"/>
    <xf numFmtId="164" fontId="6" fillId="0" borderId="24" xfId="0" applyNumberFormat="1" applyFont="1" applyBorder="1"/>
    <xf numFmtId="166" fontId="4" fillId="0" borderId="25" xfId="0" applyNumberFormat="1" applyFont="1" applyBorder="1" applyAlignment="1"/>
    <xf numFmtId="166" fontId="4" fillId="0" borderId="24" xfId="0" applyNumberFormat="1" applyFont="1" applyBorder="1" applyAlignment="1"/>
    <xf numFmtId="166" fontId="4" fillId="0" borderId="22" xfId="0" applyNumberFormat="1" applyFont="1" applyBorder="1" applyAlignment="1"/>
    <xf numFmtId="165" fontId="4" fillId="0" borderId="26" xfId="1" applyNumberFormat="1" applyFont="1" applyBorder="1" applyAlignment="1">
      <alignment horizontal="right"/>
    </xf>
    <xf numFmtId="166" fontId="6" fillId="0" borderId="9" xfId="0" applyNumberFormat="1" applyFont="1" applyBorder="1" applyAlignment="1"/>
    <xf numFmtId="166" fontId="6" fillId="0" borderId="16" xfId="0" applyNumberFormat="1" applyFont="1" applyBorder="1" applyAlignment="1"/>
    <xf numFmtId="166" fontId="6" fillId="0" borderId="28" xfId="0" applyNumberFormat="1" applyFont="1" applyBorder="1" applyAlignment="1"/>
    <xf numFmtId="166" fontId="6" fillId="0" borderId="10" xfId="0" applyNumberFormat="1" applyFont="1" applyBorder="1" applyAlignment="1"/>
    <xf numFmtId="0" fontId="6" fillId="0" borderId="31" xfId="0" applyFont="1" applyBorder="1" applyAlignment="1"/>
    <xf numFmtId="4" fontId="6" fillId="0" borderId="31" xfId="0" applyNumberFormat="1" applyFont="1" applyBorder="1" applyAlignment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2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showGridLines="0" tabSelected="1" workbookViewId="0">
      <selection activeCell="B9" sqref="B9"/>
    </sheetView>
  </sheetViews>
  <sheetFormatPr defaultRowHeight="15"/>
  <cols>
    <col min="1" max="1" width="39.42578125" customWidth="1"/>
    <col min="2" max="2" width="7.42578125" customWidth="1"/>
    <col min="3" max="3" width="20.28515625" customWidth="1"/>
    <col min="4" max="4" width="10" customWidth="1"/>
    <col min="5" max="5" width="10.28515625" customWidth="1"/>
    <col min="6" max="6" width="11.7109375" customWidth="1"/>
    <col min="7" max="7" width="10.42578125" customWidth="1"/>
    <col min="8" max="9" width="8.28515625" customWidth="1"/>
    <col min="10" max="11" width="9.5703125" customWidth="1"/>
  </cols>
  <sheetData>
    <row r="1" spans="1:11" ht="18.7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8.7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8.75">
      <c r="A3" s="60" t="s">
        <v>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5.75" thickBot="1">
      <c r="A5" s="61" t="s">
        <v>3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 thickBot="1">
      <c r="A6" s="62" t="s">
        <v>1</v>
      </c>
      <c r="B6" s="63"/>
      <c r="C6" s="63"/>
      <c r="D6" s="68" t="s">
        <v>4</v>
      </c>
      <c r="E6" s="71" t="s">
        <v>5</v>
      </c>
      <c r="F6" s="71" t="s">
        <v>6</v>
      </c>
      <c r="G6" s="68" t="s">
        <v>7</v>
      </c>
      <c r="H6" s="74" t="s">
        <v>8</v>
      </c>
      <c r="I6" s="75"/>
      <c r="J6" s="75"/>
      <c r="K6" s="76"/>
    </row>
    <row r="7" spans="1:11" ht="15.75" thickBot="1">
      <c r="A7" s="64"/>
      <c r="B7" s="65"/>
      <c r="C7" s="65"/>
      <c r="D7" s="69"/>
      <c r="E7" s="72"/>
      <c r="F7" s="72"/>
      <c r="G7" s="69"/>
      <c r="H7" s="55" t="s">
        <v>9</v>
      </c>
      <c r="I7" s="56"/>
      <c r="J7" s="57" t="s">
        <v>10</v>
      </c>
      <c r="K7" s="58"/>
    </row>
    <row r="8" spans="1:11" ht="15.75" thickBot="1">
      <c r="A8" s="66"/>
      <c r="B8" s="67"/>
      <c r="C8" s="67"/>
      <c r="D8" s="70"/>
      <c r="E8" s="73"/>
      <c r="F8" s="73"/>
      <c r="G8" s="70"/>
      <c r="H8" s="2" t="s">
        <v>11</v>
      </c>
      <c r="I8" s="3" t="s">
        <v>12</v>
      </c>
      <c r="J8" s="2" t="s">
        <v>11</v>
      </c>
      <c r="K8" s="3" t="s">
        <v>12</v>
      </c>
    </row>
    <row r="9" spans="1:11">
      <c r="A9" s="43" t="s">
        <v>13</v>
      </c>
      <c r="B9" s="4" t="s">
        <v>14</v>
      </c>
      <c r="C9" s="5"/>
      <c r="D9" s="6">
        <v>19.525373000000002</v>
      </c>
      <c r="E9" s="7">
        <v>0</v>
      </c>
      <c r="F9" s="8">
        <v>19.490000000000002</v>
      </c>
      <c r="G9" s="9">
        <v>20.07</v>
      </c>
      <c r="H9" s="10">
        <f t="shared" ref="H9:H56" si="0">G9-D9</f>
        <v>0.54462699999999842</v>
      </c>
      <c r="I9" s="11">
        <f t="shared" ref="I9:I56" si="1">IF(D9&lt;&gt;0,H9/D9,"N/A")</f>
        <v>2.7893295559577702E-2</v>
      </c>
      <c r="J9" s="10">
        <f>G9-F9</f>
        <v>0.57999999999999829</v>
      </c>
      <c r="K9" s="11">
        <f>IF(F9&lt;&gt;0,J9/F9,"N/A")</f>
        <v>2.9758850692662812E-2</v>
      </c>
    </row>
    <row r="10" spans="1:11">
      <c r="A10" s="44"/>
      <c r="B10" s="4" t="s">
        <v>15</v>
      </c>
      <c r="C10" s="5"/>
      <c r="D10" s="6">
        <v>1.480864</v>
      </c>
      <c r="E10" s="12">
        <v>0</v>
      </c>
      <c r="F10" s="8">
        <v>1.53</v>
      </c>
      <c r="G10" s="9">
        <v>1.58</v>
      </c>
      <c r="H10" s="10">
        <f t="shared" si="0"/>
        <v>9.9136000000000113E-2</v>
      </c>
      <c r="I10" s="11">
        <f t="shared" si="1"/>
        <v>6.6944702552023755E-2</v>
      </c>
      <c r="J10" s="10">
        <f t="shared" ref="J10:J56" si="2">G10-F10</f>
        <v>5.0000000000000044E-2</v>
      </c>
      <c r="K10" s="11">
        <f t="shared" ref="K10:K56" si="3">IF(F10&lt;&gt;0,J10/F10,"N/A")</f>
        <v>3.2679738562091533E-2</v>
      </c>
    </row>
    <row r="11" spans="1:11" ht="15.75" thickBot="1">
      <c r="A11" s="45"/>
      <c r="B11" s="13"/>
      <c r="C11" s="14" t="s">
        <v>16</v>
      </c>
      <c r="D11" s="15">
        <v>21.006237000000002</v>
      </c>
      <c r="E11" s="16">
        <v>0</v>
      </c>
      <c r="F11" s="17">
        <v>21.020000000000003</v>
      </c>
      <c r="G11" s="18">
        <v>21.650000000000002</v>
      </c>
      <c r="H11" s="19">
        <f t="shared" si="0"/>
        <v>0.64376299999999986</v>
      </c>
      <c r="I11" s="20">
        <f t="shared" si="1"/>
        <v>3.0646279007515709E-2</v>
      </c>
      <c r="J11" s="19">
        <f t="shared" si="2"/>
        <v>0.62999999999999901</v>
      </c>
      <c r="K11" s="20">
        <f t="shared" si="3"/>
        <v>2.9971455756422401E-2</v>
      </c>
    </row>
    <row r="12" spans="1:11">
      <c r="A12" s="43" t="s">
        <v>17</v>
      </c>
      <c r="B12" s="4" t="s">
        <v>14</v>
      </c>
      <c r="C12" s="5"/>
      <c r="D12" s="7">
        <v>0</v>
      </c>
      <c r="E12" s="7">
        <v>0</v>
      </c>
      <c r="F12" s="7">
        <v>0</v>
      </c>
      <c r="G12" s="9">
        <v>76.14</v>
      </c>
      <c r="H12" s="10">
        <f t="shared" si="0"/>
        <v>76.14</v>
      </c>
      <c r="I12" s="11" t="str">
        <f t="shared" si="1"/>
        <v>N/A</v>
      </c>
      <c r="J12" s="10">
        <f t="shared" si="2"/>
        <v>76.14</v>
      </c>
      <c r="K12" s="11" t="str">
        <f t="shared" si="3"/>
        <v>N/A</v>
      </c>
    </row>
    <row r="13" spans="1:11">
      <c r="A13" s="44"/>
      <c r="B13" s="4" t="s">
        <v>15</v>
      </c>
      <c r="C13" s="5"/>
      <c r="D13" s="12">
        <v>0</v>
      </c>
      <c r="E13" s="12">
        <v>0</v>
      </c>
      <c r="F13" s="12">
        <v>0</v>
      </c>
      <c r="G13" s="12">
        <v>0</v>
      </c>
      <c r="H13" s="21">
        <f t="shared" si="0"/>
        <v>0</v>
      </c>
      <c r="I13" s="11" t="str">
        <f t="shared" si="1"/>
        <v>N/A</v>
      </c>
      <c r="J13" s="21">
        <f t="shared" si="2"/>
        <v>0</v>
      </c>
      <c r="K13" s="11" t="str">
        <f t="shared" si="3"/>
        <v>N/A</v>
      </c>
    </row>
    <row r="14" spans="1:11" ht="15.75" thickBot="1">
      <c r="A14" s="45"/>
      <c r="B14" s="13"/>
      <c r="C14" s="14" t="s">
        <v>16</v>
      </c>
      <c r="D14" s="16">
        <v>0</v>
      </c>
      <c r="E14" s="16">
        <v>0</v>
      </c>
      <c r="F14" s="16">
        <v>0</v>
      </c>
      <c r="G14" s="18">
        <v>76.14</v>
      </c>
      <c r="H14" s="19">
        <f t="shared" si="0"/>
        <v>76.14</v>
      </c>
      <c r="I14" s="20" t="str">
        <f t="shared" si="1"/>
        <v>N/A</v>
      </c>
      <c r="J14" s="19">
        <f t="shared" si="2"/>
        <v>76.14</v>
      </c>
      <c r="K14" s="20" t="str">
        <f t="shared" si="3"/>
        <v>N/A</v>
      </c>
    </row>
    <row r="15" spans="1:11">
      <c r="A15" s="43" t="s">
        <v>18</v>
      </c>
      <c r="B15" s="4" t="s">
        <v>14</v>
      </c>
      <c r="C15" s="5"/>
      <c r="D15" s="6">
        <v>4.7536990000000001</v>
      </c>
      <c r="E15" s="12">
        <v>0</v>
      </c>
      <c r="F15" s="8">
        <v>4.5</v>
      </c>
      <c r="G15" s="9">
        <v>4.5</v>
      </c>
      <c r="H15" s="10">
        <f t="shared" si="0"/>
        <v>-0.25369900000000012</v>
      </c>
      <c r="I15" s="11">
        <f t="shared" si="1"/>
        <v>-5.3368755573291474E-2</v>
      </c>
      <c r="J15" s="21">
        <f t="shared" si="2"/>
        <v>0</v>
      </c>
      <c r="K15" s="22">
        <f t="shared" si="3"/>
        <v>0</v>
      </c>
    </row>
    <row r="16" spans="1:11">
      <c r="A16" s="44"/>
      <c r="B16" s="4" t="s">
        <v>15</v>
      </c>
      <c r="C16" s="5"/>
      <c r="D16" s="6">
        <v>5.4901739999999997</v>
      </c>
      <c r="E16" s="12">
        <v>0</v>
      </c>
      <c r="F16" s="8">
        <v>5.5</v>
      </c>
      <c r="G16" s="9">
        <v>5.5</v>
      </c>
      <c r="H16" s="10">
        <f t="shared" si="0"/>
        <v>9.8260000000003345E-3</v>
      </c>
      <c r="I16" s="11">
        <f t="shared" si="1"/>
        <v>1.7897429116090556E-3</v>
      </c>
      <c r="J16" s="21">
        <f t="shared" si="2"/>
        <v>0</v>
      </c>
      <c r="K16" s="23">
        <f t="shared" si="3"/>
        <v>0</v>
      </c>
    </row>
    <row r="17" spans="1:11" ht="15.75" thickBot="1">
      <c r="A17" s="45"/>
      <c r="B17" s="13"/>
      <c r="C17" s="14" t="s">
        <v>16</v>
      </c>
      <c r="D17" s="15">
        <v>10.243873000000001</v>
      </c>
      <c r="E17" s="16">
        <v>0</v>
      </c>
      <c r="F17" s="17">
        <v>10</v>
      </c>
      <c r="G17" s="18">
        <v>10</v>
      </c>
      <c r="H17" s="19">
        <f t="shared" si="0"/>
        <v>-0.24387300000000067</v>
      </c>
      <c r="I17" s="20">
        <f t="shared" si="1"/>
        <v>-2.380671841597418E-2</v>
      </c>
      <c r="J17" s="24">
        <f t="shared" si="2"/>
        <v>0</v>
      </c>
      <c r="K17" s="25">
        <f t="shared" si="3"/>
        <v>0</v>
      </c>
    </row>
    <row r="18" spans="1:11">
      <c r="A18" s="43" t="s">
        <v>19</v>
      </c>
      <c r="B18" s="4" t="s">
        <v>14</v>
      </c>
      <c r="C18" s="5"/>
      <c r="D18" s="7">
        <v>0</v>
      </c>
      <c r="E18" s="7">
        <v>0</v>
      </c>
      <c r="F18" s="7">
        <v>0</v>
      </c>
      <c r="G18" s="9">
        <v>15</v>
      </c>
      <c r="H18" s="10">
        <f t="shared" si="0"/>
        <v>15</v>
      </c>
      <c r="I18" s="11" t="str">
        <f t="shared" si="1"/>
        <v>N/A</v>
      </c>
      <c r="J18" s="10">
        <f t="shared" si="2"/>
        <v>15</v>
      </c>
      <c r="K18" s="11" t="str">
        <f t="shared" si="3"/>
        <v>N/A</v>
      </c>
    </row>
    <row r="19" spans="1:11">
      <c r="A19" s="44"/>
      <c r="B19" s="4" t="s">
        <v>15</v>
      </c>
      <c r="C19" s="5"/>
      <c r="D19" s="12">
        <v>0</v>
      </c>
      <c r="E19" s="12">
        <v>0</v>
      </c>
      <c r="F19" s="12">
        <v>0</v>
      </c>
      <c r="G19" s="12">
        <v>0</v>
      </c>
      <c r="H19" s="21">
        <f t="shared" si="0"/>
        <v>0</v>
      </c>
      <c r="I19" s="11" t="str">
        <f t="shared" si="1"/>
        <v>N/A</v>
      </c>
      <c r="J19" s="21">
        <f t="shared" si="2"/>
        <v>0</v>
      </c>
      <c r="K19" s="11" t="str">
        <f t="shared" si="3"/>
        <v>N/A</v>
      </c>
    </row>
    <row r="20" spans="1:11" ht="15.75" thickBot="1">
      <c r="A20" s="45"/>
      <c r="B20" s="13"/>
      <c r="C20" s="14" t="s">
        <v>16</v>
      </c>
      <c r="D20" s="16">
        <v>0</v>
      </c>
      <c r="E20" s="16">
        <v>0</v>
      </c>
      <c r="F20" s="16">
        <v>0</v>
      </c>
      <c r="G20" s="18">
        <v>15</v>
      </c>
      <c r="H20" s="19">
        <f t="shared" si="0"/>
        <v>15</v>
      </c>
      <c r="I20" s="20" t="str">
        <f t="shared" si="1"/>
        <v>N/A</v>
      </c>
      <c r="J20" s="19">
        <f t="shared" si="2"/>
        <v>15</v>
      </c>
      <c r="K20" s="20" t="str">
        <f t="shared" si="3"/>
        <v>N/A</v>
      </c>
    </row>
    <row r="21" spans="1:11">
      <c r="A21" s="43" t="s">
        <v>20</v>
      </c>
      <c r="B21" s="4" t="s">
        <v>14</v>
      </c>
      <c r="C21" s="5"/>
      <c r="D21" s="6">
        <v>218.49178100000003</v>
      </c>
      <c r="E21" s="9">
        <v>0.15800999999999998</v>
      </c>
      <c r="F21" s="10">
        <v>196.39000000000004</v>
      </c>
      <c r="G21" s="26">
        <v>221.96000000000004</v>
      </c>
      <c r="H21" s="10">
        <f t="shared" si="0"/>
        <v>3.4682190000000048</v>
      </c>
      <c r="I21" s="11">
        <f t="shared" si="1"/>
        <v>1.5873452924071337E-2</v>
      </c>
      <c r="J21" s="10">
        <f t="shared" si="2"/>
        <v>25.569999999999993</v>
      </c>
      <c r="K21" s="11">
        <f t="shared" si="3"/>
        <v>0.13020011202199699</v>
      </c>
    </row>
    <row r="22" spans="1:11">
      <c r="A22" s="44"/>
      <c r="B22" s="4" t="s">
        <v>15</v>
      </c>
      <c r="C22" s="5"/>
      <c r="D22" s="6">
        <v>0</v>
      </c>
      <c r="E22" s="12">
        <v>0</v>
      </c>
      <c r="F22" s="21">
        <v>0</v>
      </c>
      <c r="G22" s="12">
        <v>0</v>
      </c>
      <c r="H22" s="21">
        <f t="shared" si="0"/>
        <v>0</v>
      </c>
      <c r="I22" s="11" t="str">
        <f t="shared" si="1"/>
        <v>N/A</v>
      </c>
      <c r="J22" s="21">
        <f t="shared" si="2"/>
        <v>0</v>
      </c>
      <c r="K22" s="11" t="str">
        <f t="shared" si="3"/>
        <v>N/A</v>
      </c>
    </row>
    <row r="23" spans="1:11" ht="15.75" thickBot="1">
      <c r="A23" s="45"/>
      <c r="B23" s="13"/>
      <c r="C23" s="14" t="s">
        <v>16</v>
      </c>
      <c r="D23" s="15">
        <v>218.49178100000003</v>
      </c>
      <c r="E23" s="18">
        <v>0.15800999999999998</v>
      </c>
      <c r="F23" s="19">
        <v>196.39000000000004</v>
      </c>
      <c r="G23" s="18">
        <v>221.96000000000004</v>
      </c>
      <c r="H23" s="19">
        <f t="shared" si="0"/>
        <v>3.4682190000000048</v>
      </c>
      <c r="I23" s="20">
        <f t="shared" si="1"/>
        <v>1.5873452924071337E-2</v>
      </c>
      <c r="J23" s="19">
        <f t="shared" si="2"/>
        <v>25.569999999999993</v>
      </c>
      <c r="K23" s="20">
        <f t="shared" si="3"/>
        <v>0.13020011202199699</v>
      </c>
    </row>
    <row r="24" spans="1:11">
      <c r="A24" s="46" t="s">
        <v>21</v>
      </c>
      <c r="B24" s="4" t="s">
        <v>14</v>
      </c>
      <c r="C24" s="5"/>
      <c r="D24" s="6">
        <v>33.667643999999996</v>
      </c>
      <c r="E24" s="12">
        <v>0</v>
      </c>
      <c r="F24" s="8">
        <v>33.340000000000003</v>
      </c>
      <c r="G24" s="9">
        <v>63.53</v>
      </c>
      <c r="H24" s="10">
        <f t="shared" si="0"/>
        <v>29.862356000000005</v>
      </c>
      <c r="I24" s="11">
        <f t="shared" si="1"/>
        <v>0.88697492464872241</v>
      </c>
      <c r="J24" s="10">
        <f t="shared" si="2"/>
        <v>30.189999999999998</v>
      </c>
      <c r="K24" s="11">
        <f t="shared" si="3"/>
        <v>0.90551889622075565</v>
      </c>
    </row>
    <row r="25" spans="1:11">
      <c r="A25" s="47"/>
      <c r="B25" s="4" t="s">
        <v>15</v>
      </c>
      <c r="C25" s="5"/>
      <c r="D25" s="6">
        <v>102.467139</v>
      </c>
      <c r="E25" s="12">
        <v>0</v>
      </c>
      <c r="F25" s="8">
        <v>102.58</v>
      </c>
      <c r="G25" s="9">
        <v>134.61000000000001</v>
      </c>
      <c r="H25" s="10">
        <f t="shared" si="0"/>
        <v>32.142861000000011</v>
      </c>
      <c r="I25" s="11">
        <f t="shared" si="1"/>
        <v>0.31368945511399521</v>
      </c>
      <c r="J25" s="10">
        <f t="shared" si="2"/>
        <v>32.030000000000015</v>
      </c>
      <c r="K25" s="11">
        <f t="shared" si="3"/>
        <v>0.31224410216416471</v>
      </c>
    </row>
    <row r="26" spans="1:11">
      <c r="A26" s="47"/>
      <c r="B26" s="27"/>
      <c r="C26" s="28" t="s">
        <v>16</v>
      </c>
      <c r="D26" s="29">
        <v>136.134783</v>
      </c>
      <c r="E26" s="30">
        <v>0</v>
      </c>
      <c r="F26" s="31">
        <v>135.92000000000002</v>
      </c>
      <c r="G26" s="32">
        <v>198.14000000000001</v>
      </c>
      <c r="H26" s="33">
        <f t="shared" si="0"/>
        <v>62.005217000000016</v>
      </c>
      <c r="I26" s="34">
        <f t="shared" si="1"/>
        <v>0.45546931969620147</v>
      </c>
      <c r="J26" s="33">
        <f t="shared" si="2"/>
        <v>62.22</v>
      </c>
      <c r="K26" s="34">
        <f t="shared" si="3"/>
        <v>0.45776927604473211</v>
      </c>
    </row>
    <row r="27" spans="1:11">
      <c r="A27" s="51" t="s">
        <v>22</v>
      </c>
      <c r="B27" s="4" t="s">
        <v>14</v>
      </c>
      <c r="C27" s="5"/>
      <c r="D27" s="6">
        <v>7.1123510000000003</v>
      </c>
      <c r="E27" s="12">
        <v>0</v>
      </c>
      <c r="F27" s="8">
        <v>5.31</v>
      </c>
      <c r="G27" s="9">
        <v>0</v>
      </c>
      <c r="H27" s="10">
        <f t="shared" si="0"/>
        <v>-7.1123510000000003</v>
      </c>
      <c r="I27" s="11">
        <f t="shared" si="1"/>
        <v>-1</v>
      </c>
      <c r="J27" s="10">
        <f t="shared" si="2"/>
        <v>-5.31</v>
      </c>
      <c r="K27" s="11">
        <f t="shared" si="3"/>
        <v>-1</v>
      </c>
    </row>
    <row r="28" spans="1:11">
      <c r="A28" s="51"/>
      <c r="B28" s="4" t="s">
        <v>15</v>
      </c>
      <c r="C28" s="5"/>
      <c r="D28" s="6">
        <v>48.856064000000003</v>
      </c>
      <c r="E28" s="12">
        <v>0</v>
      </c>
      <c r="F28" s="8">
        <v>49</v>
      </c>
      <c r="G28" s="9">
        <v>26.95</v>
      </c>
      <c r="H28" s="10">
        <f t="shared" si="0"/>
        <v>-21.906064000000004</v>
      </c>
      <c r="I28" s="11">
        <f t="shared" si="1"/>
        <v>-0.44837963205550085</v>
      </c>
      <c r="J28" s="10">
        <f t="shared" si="2"/>
        <v>-22.05</v>
      </c>
      <c r="K28" s="11">
        <f t="shared" si="3"/>
        <v>-0.45</v>
      </c>
    </row>
    <row r="29" spans="1:11">
      <c r="A29" s="51"/>
      <c r="B29" s="27"/>
      <c r="C29" s="28" t="s">
        <v>16</v>
      </c>
      <c r="D29" s="29">
        <v>55.968415000000007</v>
      </c>
      <c r="E29" s="30">
        <v>0</v>
      </c>
      <c r="F29" s="31">
        <v>54.31</v>
      </c>
      <c r="G29" s="32">
        <v>26.950000000000003</v>
      </c>
      <c r="H29" s="33">
        <f t="shared" si="0"/>
        <v>-29.018415000000005</v>
      </c>
      <c r="I29" s="34">
        <f t="shared" si="1"/>
        <v>-0.51847841322645993</v>
      </c>
      <c r="J29" s="33">
        <f t="shared" si="2"/>
        <v>-27.36</v>
      </c>
      <c r="K29" s="34">
        <f t="shared" si="3"/>
        <v>-0.50377462714048971</v>
      </c>
    </row>
    <row r="30" spans="1:11">
      <c r="A30" s="47" t="s">
        <v>23</v>
      </c>
      <c r="B30" s="4" t="s">
        <v>14</v>
      </c>
      <c r="C30" s="5"/>
      <c r="D30" s="6">
        <v>39.595877999999999</v>
      </c>
      <c r="E30" s="12">
        <v>0</v>
      </c>
      <c r="F30" s="8">
        <v>39.369999999999997</v>
      </c>
      <c r="G30" s="9">
        <v>32.299999999999997</v>
      </c>
      <c r="H30" s="10">
        <f t="shared" si="0"/>
        <v>-7.2958780000000019</v>
      </c>
      <c r="I30" s="11">
        <f t="shared" si="1"/>
        <v>-0.18425852307151774</v>
      </c>
      <c r="J30" s="10">
        <f t="shared" si="2"/>
        <v>-7.07</v>
      </c>
      <c r="K30" s="11">
        <f t="shared" si="3"/>
        <v>-0.17957835915671833</v>
      </c>
    </row>
    <row r="31" spans="1:11">
      <c r="A31" s="47"/>
      <c r="B31" s="4" t="s">
        <v>15</v>
      </c>
      <c r="C31" s="5"/>
      <c r="D31" s="6">
        <v>30.108547999999999</v>
      </c>
      <c r="E31" s="12">
        <v>0</v>
      </c>
      <c r="F31" s="8">
        <v>29.86</v>
      </c>
      <c r="G31" s="9">
        <v>30.169999999999998</v>
      </c>
      <c r="H31" s="10">
        <f t="shared" si="0"/>
        <v>6.1451999999999174E-2</v>
      </c>
      <c r="I31" s="11">
        <f t="shared" si="1"/>
        <v>2.0410150632305208E-3</v>
      </c>
      <c r="J31" s="10">
        <f t="shared" si="2"/>
        <v>0.30999999999999872</v>
      </c>
      <c r="K31" s="11">
        <f t="shared" si="3"/>
        <v>1.0381781647689175E-2</v>
      </c>
    </row>
    <row r="32" spans="1:11">
      <c r="A32" s="47"/>
      <c r="B32" s="27"/>
      <c r="C32" s="28" t="s">
        <v>16</v>
      </c>
      <c r="D32" s="29">
        <v>69.704425999999998</v>
      </c>
      <c r="E32" s="30">
        <v>0</v>
      </c>
      <c r="F32" s="31">
        <v>69.22999999999999</v>
      </c>
      <c r="G32" s="32">
        <v>62.469999999999992</v>
      </c>
      <c r="H32" s="33">
        <f t="shared" si="0"/>
        <v>-7.2344260000000062</v>
      </c>
      <c r="I32" s="34">
        <f t="shared" si="1"/>
        <v>-0.10378718275364618</v>
      </c>
      <c r="J32" s="33">
        <f t="shared" si="2"/>
        <v>-6.759999999999998</v>
      </c>
      <c r="K32" s="34">
        <f t="shared" si="3"/>
        <v>-9.7645529394771044E-2</v>
      </c>
    </row>
    <row r="33" spans="1:13" ht="15" customHeight="1">
      <c r="A33" s="52" t="s">
        <v>24</v>
      </c>
      <c r="B33" s="4" t="s">
        <v>14</v>
      </c>
      <c r="C33" s="5"/>
      <c r="D33" s="35">
        <f t="shared" ref="D33:G35" si="4">SUM(D24,D27,D30)</f>
        <v>80.375872999999999</v>
      </c>
      <c r="E33" s="12">
        <f t="shared" si="4"/>
        <v>0</v>
      </c>
      <c r="F33" s="36">
        <f t="shared" si="4"/>
        <v>78.02000000000001</v>
      </c>
      <c r="G33" s="37">
        <f t="shared" si="4"/>
        <v>95.83</v>
      </c>
      <c r="H33" s="10">
        <f t="shared" si="0"/>
        <v>15.454127</v>
      </c>
      <c r="I33" s="11">
        <f t="shared" si="1"/>
        <v>0.19227320865304939</v>
      </c>
      <c r="J33" s="10">
        <f t="shared" si="2"/>
        <v>17.809999999999988</v>
      </c>
      <c r="K33" s="11">
        <f t="shared" si="3"/>
        <v>0.22827480133299136</v>
      </c>
    </row>
    <row r="34" spans="1:13" ht="15" customHeight="1">
      <c r="A34" s="52"/>
      <c r="B34" s="4" t="s">
        <v>15</v>
      </c>
      <c r="C34" s="5"/>
      <c r="D34" s="35">
        <f t="shared" si="4"/>
        <v>181.43175100000002</v>
      </c>
      <c r="E34" s="12">
        <f t="shared" si="4"/>
        <v>0</v>
      </c>
      <c r="F34" s="36">
        <f t="shared" si="4"/>
        <v>181.44</v>
      </c>
      <c r="G34" s="38">
        <f t="shared" si="4"/>
        <v>191.73</v>
      </c>
      <c r="H34" s="10">
        <f t="shared" si="0"/>
        <v>10.29824899999997</v>
      </c>
      <c r="I34" s="11">
        <f t="shared" si="1"/>
        <v>5.6761007614372687E-2</v>
      </c>
      <c r="J34" s="10">
        <f t="shared" si="2"/>
        <v>10.289999999999992</v>
      </c>
      <c r="K34" s="11">
        <f t="shared" si="3"/>
        <v>5.6712962962962916E-2</v>
      </c>
    </row>
    <row r="35" spans="1:13" ht="15.75" customHeight="1" thickBot="1">
      <c r="A35" s="53"/>
      <c r="B35" s="13"/>
      <c r="C35" s="14" t="s">
        <v>16</v>
      </c>
      <c r="D35" s="15">
        <f t="shared" si="4"/>
        <v>261.80762400000003</v>
      </c>
      <c r="E35" s="16">
        <f t="shared" si="4"/>
        <v>0</v>
      </c>
      <c r="F35" s="17">
        <f t="shared" si="4"/>
        <v>259.46000000000004</v>
      </c>
      <c r="G35" s="18">
        <f t="shared" si="4"/>
        <v>287.56</v>
      </c>
      <c r="H35" s="19">
        <f t="shared" si="0"/>
        <v>25.75237599999997</v>
      </c>
      <c r="I35" s="20">
        <f t="shared" si="1"/>
        <v>9.8363735962096993E-2</v>
      </c>
      <c r="J35" s="19">
        <f t="shared" si="2"/>
        <v>28.099999999999966</v>
      </c>
      <c r="K35" s="20">
        <f t="shared" si="3"/>
        <v>0.10830185770446298</v>
      </c>
    </row>
    <row r="36" spans="1:13" ht="15" customHeight="1">
      <c r="A36" s="54" t="s">
        <v>25</v>
      </c>
      <c r="B36" s="4" t="s">
        <v>14</v>
      </c>
      <c r="C36" s="5"/>
      <c r="D36" s="26">
        <v>30.015893000000002</v>
      </c>
      <c r="E36" s="12">
        <v>0</v>
      </c>
      <c r="F36" s="26">
        <v>27.94</v>
      </c>
      <c r="G36" s="26">
        <v>29.8</v>
      </c>
      <c r="H36" s="10">
        <f t="shared" si="0"/>
        <v>-0.21589300000000122</v>
      </c>
      <c r="I36" s="11">
        <f t="shared" si="1"/>
        <v>-7.1926229214636797E-3</v>
      </c>
      <c r="J36" s="10">
        <f t="shared" si="2"/>
        <v>1.8599999999999994</v>
      </c>
      <c r="K36" s="11">
        <f t="shared" si="3"/>
        <v>6.6571224051538994E-2</v>
      </c>
    </row>
    <row r="37" spans="1:13">
      <c r="A37" s="52"/>
      <c r="B37" s="4" t="s">
        <v>15</v>
      </c>
      <c r="C37" s="5"/>
      <c r="D37" s="12">
        <v>0</v>
      </c>
      <c r="E37" s="12">
        <v>0</v>
      </c>
      <c r="F37" s="12">
        <v>0</v>
      </c>
      <c r="G37" s="12">
        <v>0</v>
      </c>
      <c r="H37" s="21">
        <f t="shared" si="0"/>
        <v>0</v>
      </c>
      <c r="I37" s="11" t="str">
        <f t="shared" si="1"/>
        <v>N/A</v>
      </c>
      <c r="J37" s="21">
        <f t="shared" si="2"/>
        <v>0</v>
      </c>
      <c r="K37" s="11" t="str">
        <f t="shared" si="3"/>
        <v>N/A</v>
      </c>
    </row>
    <row r="38" spans="1:13" ht="15" customHeight="1" thickBot="1">
      <c r="A38" s="53"/>
      <c r="B38" s="13"/>
      <c r="C38" s="14" t="s">
        <v>16</v>
      </c>
      <c r="D38" s="18">
        <v>30.015893000000002</v>
      </c>
      <c r="E38" s="16">
        <v>0</v>
      </c>
      <c r="F38" s="18">
        <v>27.94</v>
      </c>
      <c r="G38" s="18">
        <v>29.8</v>
      </c>
      <c r="H38" s="19">
        <f t="shared" si="0"/>
        <v>-0.21589300000000122</v>
      </c>
      <c r="I38" s="20">
        <f t="shared" si="1"/>
        <v>-7.1926229214636797E-3</v>
      </c>
      <c r="J38" s="19">
        <f t="shared" si="2"/>
        <v>1.8599999999999994</v>
      </c>
      <c r="K38" s="20">
        <f t="shared" si="3"/>
        <v>6.6571224051538994E-2</v>
      </c>
    </row>
    <row r="39" spans="1:13">
      <c r="A39" s="43" t="s">
        <v>26</v>
      </c>
      <c r="B39" s="4" t="s">
        <v>14</v>
      </c>
      <c r="C39" s="39"/>
      <c r="D39" s="9">
        <v>6.8094600000000005</v>
      </c>
      <c r="E39" s="12">
        <v>0</v>
      </c>
      <c r="F39" s="9">
        <v>5.6400000000000006</v>
      </c>
      <c r="G39" s="26">
        <v>4.82</v>
      </c>
      <c r="H39" s="40">
        <f t="shared" si="0"/>
        <v>-1.9894600000000002</v>
      </c>
      <c r="I39" s="11">
        <f t="shared" si="1"/>
        <v>-0.2921611992727764</v>
      </c>
      <c r="J39" s="40">
        <f t="shared" si="2"/>
        <v>-0.82000000000000028</v>
      </c>
      <c r="K39" s="11">
        <f t="shared" si="3"/>
        <v>-0.14539007092198586</v>
      </c>
    </row>
    <row r="40" spans="1:13">
      <c r="A40" s="44"/>
      <c r="B40" s="4" t="s">
        <v>15</v>
      </c>
      <c r="C40" s="5"/>
      <c r="D40" s="12">
        <v>0</v>
      </c>
      <c r="E40" s="12">
        <v>0</v>
      </c>
      <c r="F40" s="12">
        <v>0</v>
      </c>
      <c r="G40" s="12">
        <v>0</v>
      </c>
      <c r="H40" s="21">
        <f t="shared" si="0"/>
        <v>0</v>
      </c>
      <c r="I40" s="11" t="str">
        <f t="shared" si="1"/>
        <v>N/A</v>
      </c>
      <c r="J40" s="21">
        <f t="shared" si="2"/>
        <v>0</v>
      </c>
      <c r="K40" s="11" t="str">
        <f t="shared" si="3"/>
        <v>N/A</v>
      </c>
    </row>
    <row r="41" spans="1:13" ht="15.75" thickBot="1">
      <c r="A41" s="45"/>
      <c r="B41" s="13"/>
      <c r="C41" s="14" t="s">
        <v>16</v>
      </c>
      <c r="D41" s="18">
        <v>6.8094600000000005</v>
      </c>
      <c r="E41" s="16">
        <v>0</v>
      </c>
      <c r="F41" s="18">
        <v>5.6400000000000006</v>
      </c>
      <c r="G41" s="18">
        <v>4.82</v>
      </c>
      <c r="H41" s="19">
        <f t="shared" si="0"/>
        <v>-1.9894600000000002</v>
      </c>
      <c r="I41" s="20">
        <f t="shared" si="1"/>
        <v>-0.2921611992727764</v>
      </c>
      <c r="J41" s="19">
        <f t="shared" si="2"/>
        <v>-0.82000000000000028</v>
      </c>
      <c r="K41" s="20">
        <f t="shared" si="3"/>
        <v>-0.14539007092198586</v>
      </c>
    </row>
    <row r="42" spans="1:13" ht="15" customHeight="1">
      <c r="A42" s="46" t="s">
        <v>27</v>
      </c>
      <c r="B42" s="4" t="s">
        <v>14</v>
      </c>
      <c r="C42" s="39"/>
      <c r="D42" s="9">
        <v>56.737768999999993</v>
      </c>
      <c r="E42" s="9">
        <v>0.36555900000000002</v>
      </c>
      <c r="F42" s="9">
        <v>49.699999999999996</v>
      </c>
      <c r="G42" s="9">
        <v>49.449999999999996</v>
      </c>
      <c r="H42" s="40">
        <f t="shared" si="0"/>
        <v>-7.2877689999999973</v>
      </c>
      <c r="I42" s="11">
        <f t="shared" si="1"/>
        <v>-0.12844652034167925</v>
      </c>
      <c r="J42" s="40">
        <f t="shared" si="2"/>
        <v>-0.25</v>
      </c>
      <c r="K42" s="11">
        <f t="shared" si="3"/>
        <v>-5.0301810865191155E-3</v>
      </c>
    </row>
    <row r="43" spans="1:13">
      <c r="A43" s="47"/>
      <c r="B43" s="4" t="s">
        <v>15</v>
      </c>
      <c r="C43" s="5"/>
      <c r="D43" s="12">
        <v>0</v>
      </c>
      <c r="E43" s="12">
        <v>0</v>
      </c>
      <c r="F43" s="12">
        <v>0</v>
      </c>
      <c r="G43" s="12">
        <v>0</v>
      </c>
      <c r="H43" s="21">
        <f t="shared" si="0"/>
        <v>0</v>
      </c>
      <c r="I43" s="11" t="str">
        <f t="shared" si="1"/>
        <v>N/A</v>
      </c>
      <c r="J43" s="21">
        <f t="shared" si="2"/>
        <v>0</v>
      </c>
      <c r="K43" s="11" t="str">
        <f t="shared" si="3"/>
        <v>N/A</v>
      </c>
    </row>
    <row r="44" spans="1:13" ht="15" customHeight="1">
      <c r="A44" s="47"/>
      <c r="B44" s="27"/>
      <c r="C44" s="28" t="s">
        <v>16</v>
      </c>
      <c r="D44" s="32">
        <v>56.737768999999993</v>
      </c>
      <c r="E44" s="32">
        <v>0.36555900000000002</v>
      </c>
      <c r="F44" s="32">
        <v>49.699999999999996</v>
      </c>
      <c r="G44" s="32">
        <v>49.449999999999996</v>
      </c>
      <c r="H44" s="33">
        <f t="shared" si="0"/>
        <v>-7.2877689999999973</v>
      </c>
      <c r="I44" s="34">
        <f t="shared" si="1"/>
        <v>-0.12844652034167925</v>
      </c>
      <c r="J44" s="33">
        <f t="shared" si="2"/>
        <v>-0.25</v>
      </c>
      <c r="K44" s="34">
        <f t="shared" si="3"/>
        <v>-5.0301810865191155E-3</v>
      </c>
    </row>
    <row r="45" spans="1:13" ht="15" customHeight="1">
      <c r="A45" s="47" t="s">
        <v>28</v>
      </c>
      <c r="B45" s="4" t="s">
        <v>14</v>
      </c>
      <c r="C45" s="5"/>
      <c r="D45" s="9">
        <v>23.882393999999998</v>
      </c>
      <c r="E45" s="12">
        <v>4.0000000000000001E-3</v>
      </c>
      <c r="F45" s="9">
        <v>16.96</v>
      </c>
      <c r="G45" s="9">
        <v>16.52</v>
      </c>
      <c r="H45" s="10">
        <f t="shared" si="0"/>
        <v>-7.3623939999999983</v>
      </c>
      <c r="I45" s="11">
        <f t="shared" si="1"/>
        <v>-0.30827705128723693</v>
      </c>
      <c r="J45" s="10">
        <f t="shared" si="2"/>
        <v>-0.44000000000000128</v>
      </c>
      <c r="K45" s="11">
        <f t="shared" si="3"/>
        <v>-2.5943396226415168E-2</v>
      </c>
      <c r="M45" s="21"/>
    </row>
    <row r="46" spans="1:13">
      <c r="A46" s="47"/>
      <c r="B46" s="4" t="s">
        <v>15</v>
      </c>
      <c r="C46" s="5"/>
      <c r="D46" s="12">
        <v>0</v>
      </c>
      <c r="E46" s="12">
        <v>0</v>
      </c>
      <c r="F46" s="12">
        <v>0</v>
      </c>
      <c r="G46" s="12">
        <v>0</v>
      </c>
      <c r="H46" s="21">
        <f t="shared" si="0"/>
        <v>0</v>
      </c>
      <c r="I46" s="11" t="str">
        <f t="shared" si="1"/>
        <v>N/A</v>
      </c>
      <c r="J46" s="21">
        <f t="shared" si="2"/>
        <v>0</v>
      </c>
      <c r="K46" s="11" t="str">
        <f t="shared" si="3"/>
        <v>N/A</v>
      </c>
    </row>
    <row r="47" spans="1:13" ht="15" customHeight="1">
      <c r="A47" s="47"/>
      <c r="B47" s="27"/>
      <c r="C47" s="28" t="s">
        <v>16</v>
      </c>
      <c r="D47" s="32">
        <v>23.882393999999998</v>
      </c>
      <c r="E47" s="30">
        <v>4.0000000000000001E-3</v>
      </c>
      <c r="F47" s="32">
        <v>16.96</v>
      </c>
      <c r="G47" s="32">
        <v>16.52</v>
      </c>
      <c r="H47" s="33">
        <f t="shared" si="0"/>
        <v>-7.3623939999999983</v>
      </c>
      <c r="I47" s="34">
        <f t="shared" si="1"/>
        <v>-0.30827705128723693</v>
      </c>
      <c r="J47" s="33">
        <f t="shared" si="2"/>
        <v>-0.44000000000000128</v>
      </c>
      <c r="K47" s="34">
        <f t="shared" si="3"/>
        <v>-2.5943396226415168E-2</v>
      </c>
    </row>
    <row r="48" spans="1:13" ht="15" customHeight="1">
      <c r="A48" s="44" t="s">
        <v>29</v>
      </c>
      <c r="B48" s="4" t="s">
        <v>14</v>
      </c>
      <c r="C48" s="5"/>
      <c r="D48" s="9">
        <f t="shared" ref="D48:G50" si="5">SUM(D45,D42)</f>
        <v>80.620162999999991</v>
      </c>
      <c r="E48" s="9">
        <f t="shared" si="5"/>
        <v>0.36955900000000003</v>
      </c>
      <c r="F48" s="9">
        <f t="shared" si="5"/>
        <v>66.66</v>
      </c>
      <c r="G48" s="9">
        <f t="shared" si="5"/>
        <v>65.97</v>
      </c>
      <c r="H48" s="10">
        <f>G48-D48</f>
        <v>-14.650162999999992</v>
      </c>
      <c r="I48" s="11">
        <f>IF(D48&lt;&gt;0,H48/D48,"N/A")</f>
        <v>-0.18171835003608208</v>
      </c>
      <c r="J48" s="10">
        <f>G48-F48</f>
        <v>-0.68999999999999773</v>
      </c>
      <c r="K48" s="11">
        <f>IF(F48&lt;&gt;0,J48/F48,"N/A")</f>
        <v>-1.0351035103510318E-2</v>
      </c>
    </row>
    <row r="49" spans="1:11">
      <c r="A49" s="44"/>
      <c r="B49" s="4" t="s">
        <v>15</v>
      </c>
      <c r="C49" s="5"/>
      <c r="D49" s="12">
        <f t="shared" si="5"/>
        <v>0</v>
      </c>
      <c r="E49" s="12">
        <f t="shared" si="5"/>
        <v>0</v>
      </c>
      <c r="F49" s="12">
        <f t="shared" si="5"/>
        <v>0</v>
      </c>
      <c r="G49" s="12">
        <f t="shared" si="5"/>
        <v>0</v>
      </c>
      <c r="H49" s="21">
        <f>G49-D49</f>
        <v>0</v>
      </c>
      <c r="I49" s="11" t="str">
        <f>IF(D49&lt;&gt;0,H49/D49,"N/A")</f>
        <v>N/A</v>
      </c>
      <c r="J49" s="21">
        <f>G49-F49</f>
        <v>0</v>
      </c>
      <c r="K49" s="11" t="str">
        <f>IF(F49&lt;&gt;0,J49/F49,"N/A")</f>
        <v>N/A</v>
      </c>
    </row>
    <row r="50" spans="1:11" ht="15.75" thickBot="1">
      <c r="A50" s="45"/>
      <c r="B50" s="13"/>
      <c r="C50" s="14" t="s">
        <v>16</v>
      </c>
      <c r="D50" s="18">
        <f t="shared" si="5"/>
        <v>80.620162999999991</v>
      </c>
      <c r="E50" s="18">
        <f t="shared" si="5"/>
        <v>0.36955900000000003</v>
      </c>
      <c r="F50" s="18">
        <f t="shared" si="5"/>
        <v>66.66</v>
      </c>
      <c r="G50" s="18">
        <f t="shared" si="5"/>
        <v>65.97</v>
      </c>
      <c r="H50" s="19">
        <f>G50-D50</f>
        <v>-14.650162999999992</v>
      </c>
      <c r="I50" s="20">
        <f>IF(D50&lt;&gt;0,H50/D50,"N/A")</f>
        <v>-0.18171835003608208</v>
      </c>
      <c r="J50" s="19">
        <f>G50-F50</f>
        <v>-0.68999999999999773</v>
      </c>
      <c r="K50" s="20">
        <f>IF(F50&lt;&gt;0,J50/F50,"N/A")</f>
        <v>-1.0351035103510318E-2</v>
      </c>
    </row>
    <row r="51" spans="1:11">
      <c r="A51" s="48" t="s">
        <v>30</v>
      </c>
      <c r="B51" s="4" t="s">
        <v>14</v>
      </c>
      <c r="C51" s="39"/>
      <c r="D51" s="9">
        <v>45.168480000000002</v>
      </c>
      <c r="E51" s="12">
        <v>0</v>
      </c>
      <c r="F51" s="9">
        <v>37.32</v>
      </c>
      <c r="G51" s="9">
        <v>37.450000000000003</v>
      </c>
      <c r="H51" s="40">
        <f t="shared" si="0"/>
        <v>-7.7184799999999996</v>
      </c>
      <c r="I51" s="11">
        <f t="shared" si="1"/>
        <v>-0.17088199558630265</v>
      </c>
      <c r="J51" s="40">
        <f t="shared" si="2"/>
        <v>0.13000000000000256</v>
      </c>
      <c r="K51" s="11">
        <f t="shared" si="3"/>
        <v>3.4833869239014621E-3</v>
      </c>
    </row>
    <row r="52" spans="1:11">
      <c r="A52" s="49"/>
      <c r="B52" s="4" t="s">
        <v>15</v>
      </c>
      <c r="C52" s="5"/>
      <c r="D52" s="12">
        <v>0</v>
      </c>
      <c r="E52" s="12">
        <v>0</v>
      </c>
      <c r="F52" s="12">
        <v>0</v>
      </c>
      <c r="G52" s="12">
        <v>0</v>
      </c>
      <c r="H52" s="21">
        <f t="shared" si="0"/>
        <v>0</v>
      </c>
      <c r="I52" s="11" t="str">
        <f t="shared" si="1"/>
        <v>N/A</v>
      </c>
      <c r="J52" s="21">
        <f t="shared" si="2"/>
        <v>0</v>
      </c>
      <c r="K52" s="11" t="str">
        <f t="shared" si="3"/>
        <v>N/A</v>
      </c>
    </row>
    <row r="53" spans="1:11" ht="15.75" thickBot="1">
      <c r="A53" s="50"/>
      <c r="B53" s="13"/>
      <c r="C53" s="14" t="s">
        <v>16</v>
      </c>
      <c r="D53" s="18">
        <v>45.168480000000002</v>
      </c>
      <c r="E53" s="16">
        <v>0</v>
      </c>
      <c r="F53" s="18">
        <v>37.32</v>
      </c>
      <c r="G53" s="18">
        <v>37.450000000000003</v>
      </c>
      <c r="H53" s="19">
        <f t="shared" si="0"/>
        <v>-7.7184799999999996</v>
      </c>
      <c r="I53" s="20">
        <f t="shared" si="1"/>
        <v>-0.17088199558630265</v>
      </c>
      <c r="J53" s="19">
        <f t="shared" si="2"/>
        <v>0.13000000000000256</v>
      </c>
      <c r="K53" s="20">
        <f t="shared" si="3"/>
        <v>3.4833869239014621E-3</v>
      </c>
    </row>
    <row r="54" spans="1:11">
      <c r="A54" s="48" t="s">
        <v>31</v>
      </c>
      <c r="B54" s="4" t="s">
        <v>14</v>
      </c>
      <c r="C54" s="39"/>
      <c r="D54" s="26">
        <v>57.628542000000003</v>
      </c>
      <c r="E54" s="12">
        <v>0</v>
      </c>
      <c r="F54" s="26">
        <v>57.77</v>
      </c>
      <c r="G54" s="26">
        <v>50.75</v>
      </c>
      <c r="H54" s="40">
        <f t="shared" si="0"/>
        <v>-6.878542000000003</v>
      </c>
      <c r="I54" s="11">
        <f t="shared" si="1"/>
        <v>-0.11935998658442552</v>
      </c>
      <c r="J54" s="40">
        <f t="shared" si="2"/>
        <v>-7.0200000000000031</v>
      </c>
      <c r="K54" s="11">
        <f t="shared" si="3"/>
        <v>-0.12151635797126541</v>
      </c>
    </row>
    <row r="55" spans="1:11">
      <c r="A55" s="49"/>
      <c r="B55" s="4" t="s">
        <v>15</v>
      </c>
      <c r="C55" s="5"/>
      <c r="D55" s="12">
        <v>0</v>
      </c>
      <c r="E55" s="12">
        <v>0</v>
      </c>
      <c r="F55" s="12">
        <v>0</v>
      </c>
      <c r="G55" s="12">
        <v>0</v>
      </c>
      <c r="H55" s="21">
        <f t="shared" si="0"/>
        <v>0</v>
      </c>
      <c r="I55" s="11" t="str">
        <f t="shared" si="1"/>
        <v>N/A</v>
      </c>
      <c r="J55" s="21">
        <f t="shared" si="2"/>
        <v>0</v>
      </c>
      <c r="K55" s="11" t="str">
        <f t="shared" si="3"/>
        <v>N/A</v>
      </c>
    </row>
    <row r="56" spans="1:11" ht="15.75" thickBot="1">
      <c r="A56" s="50"/>
      <c r="B56" s="13"/>
      <c r="C56" s="14" t="s">
        <v>16</v>
      </c>
      <c r="D56" s="15">
        <v>57.628542000000003</v>
      </c>
      <c r="E56" s="16">
        <v>0</v>
      </c>
      <c r="F56" s="18">
        <v>57.77</v>
      </c>
      <c r="G56" s="18">
        <v>50.75</v>
      </c>
      <c r="H56" s="19">
        <f t="shared" si="0"/>
        <v>-6.878542000000003</v>
      </c>
      <c r="I56" s="20">
        <f t="shared" si="1"/>
        <v>-0.11935998658442552</v>
      </c>
      <c r="J56" s="19">
        <f t="shared" si="2"/>
        <v>-7.0200000000000031</v>
      </c>
      <c r="K56" s="20">
        <f t="shared" si="3"/>
        <v>-0.12151635797126541</v>
      </c>
    </row>
    <row r="57" spans="1:11">
      <c r="A57" s="41" t="s">
        <v>32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>
      <c r="A58" s="42" t="s">
        <v>33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</row>
  </sheetData>
  <mergeCells count="30">
    <mergeCell ref="A1:K1"/>
    <mergeCell ref="A2:K2"/>
    <mergeCell ref="A3:K3"/>
    <mergeCell ref="A5:K5"/>
    <mergeCell ref="A6:C8"/>
    <mergeCell ref="D6:D8"/>
    <mergeCell ref="E6:E8"/>
    <mergeCell ref="F6:F8"/>
    <mergeCell ref="G6:G8"/>
    <mergeCell ref="H6:K6"/>
    <mergeCell ref="A36:A38"/>
    <mergeCell ref="H7:I7"/>
    <mergeCell ref="J7:K7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57:K57"/>
    <mergeCell ref="A58:K58"/>
    <mergeCell ref="A39:A41"/>
    <mergeCell ref="A42:A44"/>
    <mergeCell ref="A45:A47"/>
    <mergeCell ref="A48:A50"/>
    <mergeCell ref="A51:A53"/>
    <mergeCell ref="A54:A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Xcuts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coxenrid</cp:lastModifiedBy>
  <dcterms:created xsi:type="dcterms:W3CDTF">2011-02-10T14:56:11Z</dcterms:created>
  <dcterms:modified xsi:type="dcterms:W3CDTF">2011-02-10T18:53:53Z</dcterms:modified>
</cp:coreProperties>
</file>