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95" windowHeight="11760"/>
  </bookViews>
  <sheets>
    <sheet name="RI by Acct,Act,Subact" sheetId="1" r:id="rId1"/>
  </sheets>
  <definedNames>
    <definedName name="_xlnm.Print_Area" localSheetId="0">'RI by Acct,Act,Subact'!$A$1:$K$28</definedName>
  </definedNames>
  <calcPr calcId="125725"/>
</workbook>
</file>

<file path=xl/calcChain.xml><?xml version="1.0" encoding="utf-8"?>
<calcChain xmlns="http://schemas.openxmlformats.org/spreadsheetml/2006/main">
  <c r="H24" i="1"/>
  <c r="I24"/>
  <c r="J24"/>
  <c r="K24"/>
  <c r="B25"/>
  <c r="G25"/>
  <c r="F25"/>
  <c r="E25"/>
  <c r="D25"/>
  <c r="C25"/>
  <c r="G18"/>
  <c r="F18"/>
  <c r="E18"/>
  <c r="D18"/>
  <c r="C18"/>
  <c r="B18"/>
  <c r="K23"/>
  <c r="I23"/>
  <c r="K22"/>
  <c r="I22"/>
  <c r="H21"/>
  <c r="I21"/>
  <c r="H19"/>
  <c r="I19" s="1"/>
  <c r="J19"/>
  <c r="H17"/>
  <c r="K17"/>
  <c r="I17"/>
  <c r="H7"/>
  <c r="I7" s="1"/>
  <c r="J23" l="1"/>
  <c r="H9"/>
  <c r="I9" s="1"/>
  <c r="J11"/>
  <c r="J13"/>
  <c r="H15"/>
  <c r="I15" s="1"/>
  <c r="J17"/>
  <c r="J7"/>
  <c r="K7" s="1"/>
  <c r="H11"/>
  <c r="I11" s="1"/>
  <c r="I25"/>
  <c r="H25"/>
  <c r="H8"/>
  <c r="I8" s="1"/>
  <c r="I12"/>
  <c r="H12"/>
  <c r="J15"/>
  <c r="H16"/>
  <c r="I16" s="1"/>
  <c r="H20"/>
  <c r="I20" s="1"/>
  <c r="J21"/>
  <c r="H13"/>
  <c r="I13" s="1"/>
  <c r="J9"/>
  <c r="K9" s="1"/>
  <c r="H10"/>
  <c r="I10" s="1"/>
  <c r="H14"/>
  <c r="I14" s="1"/>
  <c r="I18"/>
  <c r="H18"/>
  <c r="H22"/>
  <c r="H23"/>
  <c r="K15"/>
  <c r="K13"/>
  <c r="K11"/>
  <c r="J8"/>
  <c r="K8" s="1"/>
  <c r="J10"/>
  <c r="K10" s="1"/>
  <c r="J12"/>
  <c r="K12" s="1"/>
  <c r="J14"/>
  <c r="K14" s="1"/>
  <c r="J16"/>
  <c r="K16" s="1"/>
  <c r="J18"/>
  <c r="K18" s="1"/>
  <c r="J20"/>
  <c r="K20" s="1"/>
  <c r="J22"/>
  <c r="J25"/>
  <c r="K25" s="1"/>
  <c r="K19"/>
  <c r="K21"/>
</calcChain>
</file>

<file path=xl/sharedStrings.xml><?xml version="1.0" encoding="utf-8"?>
<sst xmlns="http://schemas.openxmlformats.org/spreadsheetml/2006/main" count="38" uniqueCount="36">
  <si>
    <t>National Science Foundation</t>
  </si>
  <si>
    <t>Research Infrastructure (RI) Funding, by Account, Activity and Subactivity</t>
  </si>
  <si>
    <t>FY 2013 Request to Congress</t>
  </si>
  <si>
    <t>(Dollars in Millions)</t>
  </si>
  <si>
    <t>FY 2011 Actual</t>
  </si>
  <si>
    <t>FY 2011 Actual
RI
Funding</t>
  </si>
  <si>
    <t>FY 2013 Request</t>
  </si>
  <si>
    <t>FY 2013 Request
RI
Funding</t>
  </si>
  <si>
    <t>FY 2013 Request RI Change over
FY 2011 Actual RI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</si>
  <si>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</si>
  <si>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</si>
  <si>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</si>
  <si>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</si>
  <si>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</si>
  <si>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</si>
  <si>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</si>
  <si>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</si>
  <si>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</si>
  <si>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IA</t>
  </si>
  <si>
    <t>U.S. Arctic Research Commission</t>
  </si>
  <si>
    <t>Research &amp; Related Activities</t>
  </si>
  <si>
    <t>Education &amp; Human Resources</t>
  </si>
  <si>
    <t>Major Research Equipment &amp;
   Facilities Construction</t>
  </si>
  <si>
    <t>Agency Operations &amp; Award
   Management</t>
  </si>
  <si>
    <t>National Science Board</t>
  </si>
  <si>
    <t>Office of Inspector General</t>
  </si>
  <si>
    <t>Total, National Science Foundation</t>
  </si>
  <si>
    <t>Totals may not add due to rounding.</t>
  </si>
  <si>
    <t>FY 2012 Estimate</t>
  </si>
  <si>
    <t>FY 2012 Estimate
RI
Funding</t>
  </si>
  <si>
    <t>FY 2013 Request RI Change over
FY 2012 Estimate RI</t>
  </si>
  <si>
    <t xml:space="preserve">   OIG FY 2011 ARRA Obligations</t>
  </si>
  <si>
    <r>
      <t>OCI</t>
    </r>
    <r>
      <rPr>
        <vertAlign val="superscript"/>
        <sz val="11"/>
        <rFont val="Times New Roman"/>
        <family val="1"/>
      </rPr>
      <t>1</t>
    </r>
  </si>
  <si>
    <r>
      <t>OPP</t>
    </r>
    <r>
      <rPr>
        <vertAlign val="superscript"/>
        <sz val="11"/>
        <rFont val="Times New Roman"/>
        <family val="1"/>
      </rPr>
      <t>2</t>
    </r>
  </si>
  <si>
    <r>
      <t>2</t>
    </r>
    <r>
      <rPr>
        <sz val="9"/>
        <rFont val="Times New Roman"/>
        <family val="1"/>
      </rPr>
      <t xml:space="preserve"> Funding for OPP for FY 2011 excludes a one-time appropriation transfer of $53.892 million, $54.0 million less the 0.2% rescission, to U.S. Coast Guard per P.L. 112-10.</t>
    </r>
  </si>
  <si>
    <r>
      <t>1</t>
    </r>
    <r>
      <rPr>
        <sz val="9"/>
        <rFont val="Times New Roman"/>
        <family val="1"/>
      </rPr>
      <t xml:space="preserve"> FY 2011 Actual for OCI includes $90.50 million in funds that were obligated in FY 2010, deobligated in FY 2011, and then obligated in FY 2011 to other projects in the OCI portfolio.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</si>
</sst>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1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2" xfId="0" applyFont="1" applyBorder="1"/>
    <xf numFmtId="0" fontId="3" fillId="0" borderId="9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vertical="top"/>
    </xf>
    <xf numFmtId="164" fontId="5" fillId="0" borderId="16" xfId="0" applyNumberFormat="1" applyFont="1" applyBorder="1" applyAlignment="1">
      <alignment horizontal="right" vertical="top"/>
    </xf>
    <xf numFmtId="164" fontId="6" fillId="0" borderId="15" xfId="0" applyNumberFormat="1" applyFont="1" applyBorder="1" applyAlignment="1">
      <alignment horizontal="right" vertical="top"/>
    </xf>
    <xf numFmtId="164" fontId="5" fillId="0" borderId="17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18" xfId="0" applyNumberFormat="1" applyFont="1" applyBorder="1" applyAlignment="1">
      <alignment horizontal="right" vertical="top"/>
    </xf>
    <xf numFmtId="165" fontId="5" fillId="0" borderId="19" xfId="0" applyNumberFormat="1" applyFont="1" applyBorder="1" applyAlignment="1">
      <alignment horizontal="right" vertical="top"/>
    </xf>
    <xf numFmtId="164" fontId="5" fillId="0" borderId="20" xfId="0" applyNumberFormat="1" applyFont="1" applyBorder="1" applyAlignment="1">
      <alignment horizontal="right" vertical="top"/>
    </xf>
    <xf numFmtId="164" fontId="5" fillId="0" borderId="30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165" fontId="6" fillId="0" borderId="36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workbookViewId="0">
      <selection sqref="A1:K1"/>
    </sheetView>
  </sheetViews>
  <sheetFormatPr defaultRowHeight="15"/>
  <cols>
    <col min="1" max="1" width="34.28515625" bestFit="1" customWidth="1"/>
    <col min="2" max="2" width="11.85546875" customWidth="1"/>
    <col min="3" max="5" width="10.140625" bestFit="1" customWidth="1"/>
    <col min="6" max="6" width="12.140625" customWidth="1"/>
    <col min="7" max="7" width="10.140625" bestFit="1" customWidth="1"/>
    <col min="10" max="11" width="9.42578125" customWidth="1"/>
  </cols>
  <sheetData>
    <row r="1" spans="1:11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.75" thickBo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51" customHeight="1">
      <c r="A5" s="1"/>
      <c r="B5" s="73" t="s">
        <v>4</v>
      </c>
      <c r="C5" s="75" t="s">
        <v>5</v>
      </c>
      <c r="D5" s="77" t="s">
        <v>28</v>
      </c>
      <c r="E5" s="79" t="s">
        <v>29</v>
      </c>
      <c r="F5" s="77" t="s">
        <v>6</v>
      </c>
      <c r="G5" s="81" t="s">
        <v>7</v>
      </c>
      <c r="H5" s="68" t="s">
        <v>8</v>
      </c>
      <c r="I5" s="69"/>
      <c r="J5" s="70" t="s">
        <v>30</v>
      </c>
      <c r="K5" s="69"/>
    </row>
    <row r="6" spans="1:11" ht="15.75" thickBot="1">
      <c r="A6" s="2"/>
      <c r="B6" s="74"/>
      <c r="C6" s="76"/>
      <c r="D6" s="78"/>
      <c r="E6" s="80"/>
      <c r="F6" s="78"/>
      <c r="G6" s="82"/>
      <c r="H6" s="3" t="s">
        <v>9</v>
      </c>
      <c r="I6" s="4" t="s">
        <v>10</v>
      </c>
      <c r="J6" s="5" t="s">
        <v>9</v>
      </c>
      <c r="K6" s="4" t="s">
        <v>10</v>
      </c>
    </row>
    <row r="7" spans="1:11">
      <c r="A7" s="59" t="s">
        <v>11</v>
      </c>
      <c r="B7" s="6">
        <v>712.26978899999983</v>
      </c>
      <c r="C7" s="7">
        <v>98.727678000000012</v>
      </c>
      <c r="D7" s="8">
        <v>712.38</v>
      </c>
      <c r="E7" s="9">
        <v>128.82</v>
      </c>
      <c r="F7" s="8">
        <v>733.86</v>
      </c>
      <c r="G7" s="10">
        <v>140.63</v>
      </c>
      <c r="H7" s="11">
        <f>G7-C7</f>
        <v>41.902321999999984</v>
      </c>
      <c r="I7" s="12">
        <f>IF(C7&lt;&gt;0,H7/C7,"N/A  ")</f>
        <v>0.42442325038779882</v>
      </c>
      <c r="J7" s="13">
        <f>G7-E7</f>
        <v>11.810000000000002</v>
      </c>
      <c r="K7" s="12">
        <f>IF(E7&lt;&gt;0,J7/E7,"N/A  ")</f>
        <v>9.1678310821301068E-2</v>
      </c>
    </row>
    <row r="8" spans="1:11">
      <c r="A8" s="60" t="s">
        <v>12</v>
      </c>
      <c r="B8" s="14">
        <v>636.06481799999995</v>
      </c>
      <c r="C8" s="15">
        <v>31.576487</v>
      </c>
      <c r="D8" s="16">
        <v>653.59</v>
      </c>
      <c r="E8" s="17">
        <v>34.6</v>
      </c>
      <c r="F8" s="16">
        <v>709.72</v>
      </c>
      <c r="G8" s="18">
        <v>41.6</v>
      </c>
      <c r="H8" s="19">
        <f t="shared" ref="H8:H25" si="0">G8-C8</f>
        <v>10.023513000000001</v>
      </c>
      <c r="I8" s="20">
        <f t="shared" ref="I8:I25" si="1">IF(C8&lt;&gt;0,H8/C8,"N/A  ")</f>
        <v>0.31743597696602543</v>
      </c>
      <c r="J8" s="21">
        <f t="shared" ref="J8:J25" si="2">G8-E8</f>
        <v>7</v>
      </c>
      <c r="K8" s="20">
        <f t="shared" ref="K8:K25" si="3">IF(E8&lt;&gt;0,J8/E8,"N/A  ")</f>
        <v>0.20231213872832368</v>
      </c>
    </row>
    <row r="9" spans="1:11">
      <c r="A9" s="60" t="s">
        <v>13</v>
      </c>
      <c r="B9" s="14">
        <v>763.33032200000014</v>
      </c>
      <c r="C9" s="15">
        <v>31.036215000000002</v>
      </c>
      <c r="D9" s="16">
        <v>826.17000000000007</v>
      </c>
      <c r="E9" s="17">
        <v>31.33</v>
      </c>
      <c r="F9" s="16">
        <v>876.33</v>
      </c>
      <c r="G9" s="18">
        <v>31.33</v>
      </c>
      <c r="H9" s="19">
        <f t="shared" si="0"/>
        <v>0.29378499999999619</v>
      </c>
      <c r="I9" s="20">
        <f t="shared" si="1"/>
        <v>9.4658772018429496E-3</v>
      </c>
      <c r="J9" s="22">
        <f t="shared" si="2"/>
        <v>0</v>
      </c>
      <c r="K9" s="20">
        <f t="shared" si="3"/>
        <v>0</v>
      </c>
    </row>
    <row r="10" spans="1:11">
      <c r="A10" s="60" t="s">
        <v>14</v>
      </c>
      <c r="B10" s="14">
        <v>885.31907899999999</v>
      </c>
      <c r="C10" s="15">
        <v>380.269068</v>
      </c>
      <c r="D10" s="16">
        <v>885.2700000000001</v>
      </c>
      <c r="E10" s="17">
        <v>355.25</v>
      </c>
      <c r="F10" s="16">
        <v>906.44</v>
      </c>
      <c r="G10" s="18">
        <v>341.18</v>
      </c>
      <c r="H10" s="19">
        <f t="shared" si="0"/>
        <v>-39.089067999999997</v>
      </c>
      <c r="I10" s="20">
        <f t="shared" si="1"/>
        <v>-0.10279318327306074</v>
      </c>
      <c r="J10" s="21">
        <f t="shared" si="2"/>
        <v>-14.069999999999993</v>
      </c>
      <c r="K10" s="20">
        <f t="shared" si="3"/>
        <v>-3.9605911330049239E-2</v>
      </c>
    </row>
    <row r="11" spans="1:11">
      <c r="A11" s="60" t="s">
        <v>15</v>
      </c>
      <c r="B11" s="14">
        <v>1312.4222280000001</v>
      </c>
      <c r="C11" s="15">
        <v>331.58451400000001</v>
      </c>
      <c r="D11" s="16">
        <v>1308.9400000000003</v>
      </c>
      <c r="E11" s="17">
        <v>292.71000000000004</v>
      </c>
      <c r="F11" s="16">
        <v>1345.1800000000003</v>
      </c>
      <c r="G11" s="18">
        <v>306.67</v>
      </c>
      <c r="H11" s="19">
        <f t="shared" si="0"/>
        <v>-24.914513999999997</v>
      </c>
      <c r="I11" s="20">
        <f t="shared" si="1"/>
        <v>-7.5137749044576901E-2</v>
      </c>
      <c r="J11" s="21">
        <f t="shared" si="2"/>
        <v>13.95999999999998</v>
      </c>
      <c r="K11" s="20">
        <f t="shared" si="3"/>
        <v>4.7692255133066783E-2</v>
      </c>
    </row>
    <row r="12" spans="1:11">
      <c r="A12" s="60" t="s">
        <v>16</v>
      </c>
      <c r="B12" s="14">
        <v>247.32550600000002</v>
      </c>
      <c r="C12" s="15">
        <v>42.801296000000008</v>
      </c>
      <c r="D12" s="16">
        <v>254.25</v>
      </c>
      <c r="E12" s="17">
        <v>43.49</v>
      </c>
      <c r="F12" s="16">
        <v>259.55</v>
      </c>
      <c r="G12" s="18">
        <v>42.15</v>
      </c>
      <c r="H12" s="19">
        <f t="shared" si="0"/>
        <v>-0.6512960000000092</v>
      </c>
      <c r="I12" s="20">
        <f t="shared" si="1"/>
        <v>-1.5216735493243221E-2</v>
      </c>
      <c r="J12" s="21">
        <f t="shared" si="2"/>
        <v>-1.3400000000000034</v>
      </c>
      <c r="K12" s="20">
        <f t="shared" si="3"/>
        <v>-3.0811680846171609E-2</v>
      </c>
    </row>
    <row r="13" spans="1:11" ht="18">
      <c r="A13" s="60" t="s">
        <v>32</v>
      </c>
      <c r="B13" s="14">
        <v>300.748829</v>
      </c>
      <c r="C13" s="15">
        <v>221.354479</v>
      </c>
      <c r="D13" s="16">
        <v>211.64000000000001</v>
      </c>
      <c r="E13" s="17">
        <v>116.56</v>
      </c>
      <c r="F13" s="16">
        <v>218.27</v>
      </c>
      <c r="G13" s="18">
        <v>117</v>
      </c>
      <c r="H13" s="19">
        <f t="shared" si="0"/>
        <v>-104.354479</v>
      </c>
      <c r="I13" s="20">
        <f t="shared" si="1"/>
        <v>-0.47143603992761313</v>
      </c>
      <c r="J13" s="21">
        <f t="shared" si="2"/>
        <v>0.43999999999999773</v>
      </c>
      <c r="K13" s="20">
        <f t="shared" si="3"/>
        <v>3.7748798901852927E-3</v>
      </c>
    </row>
    <row r="14" spans="1:11">
      <c r="A14" s="60" t="s">
        <v>17</v>
      </c>
      <c r="B14" s="14">
        <v>49.02962200000001</v>
      </c>
      <c r="C14" s="15">
        <v>0.1</v>
      </c>
      <c r="D14" s="16">
        <v>49.85</v>
      </c>
      <c r="E14" s="17">
        <v>0.1</v>
      </c>
      <c r="F14" s="16">
        <v>51.28</v>
      </c>
      <c r="G14" s="18">
        <v>0.1</v>
      </c>
      <c r="H14" s="23">
        <f t="shared" si="0"/>
        <v>0</v>
      </c>
      <c r="I14" s="20">
        <f t="shared" si="1"/>
        <v>0</v>
      </c>
      <c r="J14" s="22">
        <f t="shared" si="2"/>
        <v>0</v>
      </c>
      <c r="K14" s="20">
        <f t="shared" si="3"/>
        <v>0</v>
      </c>
    </row>
    <row r="15" spans="1:11" ht="18">
      <c r="A15" s="60" t="s">
        <v>33</v>
      </c>
      <c r="B15" s="14">
        <v>440.69948499999998</v>
      </c>
      <c r="C15" s="15">
        <v>307.24813999999998</v>
      </c>
      <c r="D15" s="16">
        <v>435.87</v>
      </c>
      <c r="E15" s="17">
        <v>305.61</v>
      </c>
      <c r="F15" s="16">
        <v>449.74</v>
      </c>
      <c r="G15" s="18">
        <v>307.88</v>
      </c>
      <c r="H15" s="19">
        <f t="shared" si="0"/>
        <v>0.63186000000001741</v>
      </c>
      <c r="I15" s="20">
        <f t="shared" si="1"/>
        <v>2.0565136700258541E-3</v>
      </c>
      <c r="J15" s="21">
        <f t="shared" si="2"/>
        <v>2.2699999999999818</v>
      </c>
      <c r="K15" s="20">
        <f t="shared" si="3"/>
        <v>7.4277674159876367E-3</v>
      </c>
    </row>
    <row r="16" spans="1:11">
      <c r="A16" s="60" t="s">
        <v>18</v>
      </c>
      <c r="B16" s="14">
        <v>259.595462</v>
      </c>
      <c r="C16" s="15">
        <v>93.014965000000004</v>
      </c>
      <c r="D16" s="16">
        <v>349.59000000000003</v>
      </c>
      <c r="E16" s="17">
        <v>93.14</v>
      </c>
      <c r="F16" s="16">
        <v>431.52000000000004</v>
      </c>
      <c r="G16" s="18">
        <v>93.14</v>
      </c>
      <c r="H16" s="19">
        <f t="shared" si="0"/>
        <v>0.1250349999999969</v>
      </c>
      <c r="I16" s="20">
        <f t="shared" si="1"/>
        <v>1.3442460576101587E-3</v>
      </c>
      <c r="J16" s="22">
        <f t="shared" si="2"/>
        <v>0</v>
      </c>
      <c r="K16" s="20">
        <f t="shared" si="3"/>
        <v>0</v>
      </c>
    </row>
    <row r="17" spans="1:11">
      <c r="A17" s="61" t="s">
        <v>19</v>
      </c>
      <c r="B17" s="24">
        <v>1.57684</v>
      </c>
      <c r="C17" s="25">
        <v>0</v>
      </c>
      <c r="D17" s="26">
        <v>1.4500000000000002</v>
      </c>
      <c r="E17" s="27">
        <v>0</v>
      </c>
      <c r="F17" s="26">
        <v>1.3900000000000001</v>
      </c>
      <c r="G17" s="28">
        <v>0</v>
      </c>
      <c r="H17" s="29">
        <f t="shared" si="0"/>
        <v>0</v>
      </c>
      <c r="I17" s="30" t="str">
        <f t="shared" si="1"/>
        <v xml:space="preserve">N/A  </v>
      </c>
      <c r="J17" s="31">
        <f t="shared" si="2"/>
        <v>0</v>
      </c>
      <c r="K17" s="30" t="str">
        <f t="shared" si="3"/>
        <v xml:space="preserve">N/A  </v>
      </c>
    </row>
    <row r="18" spans="1:11" ht="15" customHeight="1">
      <c r="A18" s="62" t="s">
        <v>20</v>
      </c>
      <c r="B18" s="32">
        <f>SUM(B7:B17)</f>
        <v>5608.3819800000001</v>
      </c>
      <c r="C18" s="33">
        <f t="shared" ref="C18:G18" si="4">SUM(C7:C17)</f>
        <v>1537.7128419999999</v>
      </c>
      <c r="D18" s="34">
        <f t="shared" si="4"/>
        <v>5689.0000000000009</v>
      </c>
      <c r="E18" s="35">
        <f t="shared" si="4"/>
        <v>1401.6100000000001</v>
      </c>
      <c r="F18" s="34">
        <f t="shared" si="4"/>
        <v>5983.2800000000016</v>
      </c>
      <c r="G18" s="36">
        <f t="shared" si="4"/>
        <v>1421.68</v>
      </c>
      <c r="H18" s="23">
        <f t="shared" si="0"/>
        <v>-116.03284199999985</v>
      </c>
      <c r="I18" s="20">
        <f t="shared" si="1"/>
        <v>-7.5458069173099773E-2</v>
      </c>
      <c r="J18" s="22">
        <f t="shared" si="2"/>
        <v>20.069999999999936</v>
      </c>
      <c r="K18" s="20">
        <f t="shared" si="3"/>
        <v>1.4319247151490026E-2</v>
      </c>
    </row>
    <row r="19" spans="1:11" ht="15" customHeight="1">
      <c r="A19" s="62" t="s">
        <v>21</v>
      </c>
      <c r="B19" s="32">
        <v>861.03602799999999</v>
      </c>
      <c r="C19" s="33">
        <v>9.4549009999999996</v>
      </c>
      <c r="D19" s="34">
        <v>828.99999999999977</v>
      </c>
      <c r="E19" s="35">
        <v>0</v>
      </c>
      <c r="F19" s="34">
        <v>875.60999999999979</v>
      </c>
      <c r="G19" s="36">
        <v>0</v>
      </c>
      <c r="H19" s="23">
        <f t="shared" si="0"/>
        <v>-9.4549009999999996</v>
      </c>
      <c r="I19" s="20">
        <f t="shared" si="1"/>
        <v>-1</v>
      </c>
      <c r="J19" s="22">
        <f t="shared" si="2"/>
        <v>0</v>
      </c>
      <c r="K19" s="20" t="str">
        <f t="shared" si="3"/>
        <v xml:space="preserve">N/A  </v>
      </c>
    </row>
    <row r="20" spans="1:11" ht="30" customHeight="1">
      <c r="A20" s="62" t="s">
        <v>22</v>
      </c>
      <c r="B20" s="37">
        <v>125.37031500000001</v>
      </c>
      <c r="C20" s="38">
        <v>125.37031500000001</v>
      </c>
      <c r="D20" s="39">
        <v>197.05500000000001</v>
      </c>
      <c r="E20" s="40">
        <v>197.05500000000001</v>
      </c>
      <c r="F20" s="39">
        <v>196.17000000000002</v>
      </c>
      <c r="G20" s="41">
        <v>196.17000000000002</v>
      </c>
      <c r="H20" s="42">
        <f t="shared" si="0"/>
        <v>70.799685000000011</v>
      </c>
      <c r="I20" s="43">
        <f t="shared" si="1"/>
        <v>0.5647244724558601</v>
      </c>
      <c r="J20" s="44">
        <f t="shared" si="2"/>
        <v>-0.88499999999999091</v>
      </c>
      <c r="K20" s="43">
        <f t="shared" si="3"/>
        <v>-4.4911319174849194E-3</v>
      </c>
    </row>
    <row r="21" spans="1:11" ht="30" customHeight="1">
      <c r="A21" s="62" t="s">
        <v>23</v>
      </c>
      <c r="B21" s="37">
        <v>299.289222</v>
      </c>
      <c r="C21" s="38">
        <v>0</v>
      </c>
      <c r="D21" s="39">
        <v>299.39999999999998</v>
      </c>
      <c r="E21" s="40">
        <v>0</v>
      </c>
      <c r="F21" s="39">
        <v>299.39999999999998</v>
      </c>
      <c r="G21" s="41">
        <v>0</v>
      </c>
      <c r="H21" s="42">
        <f t="shared" si="0"/>
        <v>0</v>
      </c>
      <c r="I21" s="43" t="str">
        <f t="shared" si="1"/>
        <v xml:space="preserve">N/A  </v>
      </c>
      <c r="J21" s="44">
        <f t="shared" si="2"/>
        <v>0</v>
      </c>
      <c r="K21" s="43" t="str">
        <f t="shared" si="3"/>
        <v xml:space="preserve">N/A  </v>
      </c>
    </row>
    <row r="22" spans="1:11" ht="15" customHeight="1">
      <c r="A22" s="62" t="s">
        <v>24</v>
      </c>
      <c r="B22" s="32">
        <v>4.4696300000000004</v>
      </c>
      <c r="C22" s="33">
        <v>0</v>
      </c>
      <c r="D22" s="34">
        <v>4.4400000000000004</v>
      </c>
      <c r="E22" s="35">
        <v>0</v>
      </c>
      <c r="F22" s="34">
        <v>4.4400000000000004</v>
      </c>
      <c r="G22" s="36">
        <v>0</v>
      </c>
      <c r="H22" s="23">
        <f t="shared" si="0"/>
        <v>0</v>
      </c>
      <c r="I22" s="20" t="str">
        <f t="shared" si="1"/>
        <v xml:space="preserve">N/A  </v>
      </c>
      <c r="J22" s="22">
        <f t="shared" si="2"/>
        <v>0</v>
      </c>
      <c r="K22" s="20" t="str">
        <f t="shared" si="3"/>
        <v xml:space="preserve">N/A  </v>
      </c>
    </row>
    <row r="23" spans="1:11" ht="15.75" customHeight="1">
      <c r="A23" s="62" t="s">
        <v>25</v>
      </c>
      <c r="B23" s="32">
        <v>13.998246999999999</v>
      </c>
      <c r="C23" s="33">
        <v>0</v>
      </c>
      <c r="D23" s="34">
        <v>14.2</v>
      </c>
      <c r="E23" s="35">
        <v>0</v>
      </c>
      <c r="F23" s="34">
        <v>14.2</v>
      </c>
      <c r="G23" s="36">
        <v>0</v>
      </c>
      <c r="H23" s="23">
        <f t="shared" si="0"/>
        <v>0</v>
      </c>
      <c r="I23" s="20" t="str">
        <f t="shared" si="1"/>
        <v xml:space="preserve">N/A  </v>
      </c>
      <c r="J23" s="22">
        <f t="shared" si="2"/>
        <v>0</v>
      </c>
      <c r="K23" s="20" t="str">
        <f t="shared" si="3"/>
        <v xml:space="preserve">N/A  </v>
      </c>
    </row>
    <row r="24" spans="1:11" ht="15.75" customHeight="1" thickBot="1">
      <c r="A24" s="63" t="s">
        <v>31</v>
      </c>
      <c r="B24" s="48">
        <v>8.2946000000000006E-2</v>
      </c>
      <c r="C24" s="45">
        <v>0</v>
      </c>
      <c r="D24" s="46">
        <v>0</v>
      </c>
      <c r="E24" s="47">
        <v>0</v>
      </c>
      <c r="F24" s="46">
        <v>0</v>
      </c>
      <c r="G24" s="48">
        <v>0</v>
      </c>
      <c r="H24" s="49">
        <f t="shared" si="0"/>
        <v>0</v>
      </c>
      <c r="I24" s="50" t="str">
        <f t="shared" si="1"/>
        <v xml:space="preserve">N/A  </v>
      </c>
      <c r="J24" s="51">
        <f t="shared" si="2"/>
        <v>0</v>
      </c>
      <c r="K24" s="50" t="str">
        <f t="shared" si="3"/>
        <v xml:space="preserve">N/A  </v>
      </c>
    </row>
    <row r="25" spans="1:11" ht="16.5" customHeight="1" thickTop="1" thickBot="1">
      <c r="A25" s="64" t="s">
        <v>26</v>
      </c>
      <c r="B25" s="52">
        <f>SUM(B18:B24)</f>
        <v>6912.6283680000015</v>
      </c>
      <c r="C25" s="53">
        <f t="shared" ref="C25:G25" si="5">SUM(C18:C23)</f>
        <v>1672.5380580000001</v>
      </c>
      <c r="D25" s="54">
        <f t="shared" si="5"/>
        <v>7033.0950000000003</v>
      </c>
      <c r="E25" s="55">
        <f t="shared" si="5"/>
        <v>1598.6650000000002</v>
      </c>
      <c r="F25" s="54">
        <f t="shared" si="5"/>
        <v>7373.1</v>
      </c>
      <c r="G25" s="52">
        <f t="shared" si="5"/>
        <v>1617.8500000000001</v>
      </c>
      <c r="H25" s="56">
        <f t="shared" si="0"/>
        <v>-54.688057999999955</v>
      </c>
      <c r="I25" s="57">
        <f t="shared" si="1"/>
        <v>-3.2697646393407179E-2</v>
      </c>
      <c r="J25" s="58">
        <f t="shared" si="2"/>
        <v>19.184999999999945</v>
      </c>
      <c r="K25" s="57">
        <f t="shared" si="3"/>
        <v>1.2000638032358213E-2</v>
      </c>
    </row>
    <row r="26" spans="1:11">
      <c r="A26" s="65" t="s">
        <v>27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>
      <c r="A27" s="66" t="s">
        <v>35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>
      <c r="A28" s="66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</sheetData>
  <mergeCells count="15">
    <mergeCell ref="A26:K26"/>
    <mergeCell ref="A28:K28"/>
    <mergeCell ref="H5:I5"/>
    <mergeCell ref="J5:K5"/>
    <mergeCell ref="A1:K1"/>
    <mergeCell ref="A2:K2"/>
    <mergeCell ref="A3:K3"/>
    <mergeCell ref="A4:K4"/>
    <mergeCell ref="B5:B6"/>
    <mergeCell ref="C5:C6"/>
    <mergeCell ref="D5:D6"/>
    <mergeCell ref="E5:E6"/>
    <mergeCell ref="F5:F6"/>
    <mergeCell ref="G5:G6"/>
    <mergeCell ref="A27:K27"/>
  </mergeCells>
  <printOptions horizontalCentered="1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by Acct,Act,Subact</vt:lpstr>
      <vt:lpstr>'RI by Acct,Act,Subact'!Print_Area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2012-02-02T18:40:33Z</cp:lastPrinted>
  <dcterms:created xsi:type="dcterms:W3CDTF">2012-02-02T18:38:12Z</dcterms:created>
  <dcterms:modified xsi:type="dcterms:W3CDTF">2012-02-07T15:45:05Z</dcterms:modified>
</cp:coreProperties>
</file>