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NSF Summary" sheetId="1" r:id="rId1"/>
  </sheets>
  <calcPr calcId="145621" concurrentCalc="0"/>
</workbook>
</file>

<file path=xl/calcChain.xml><?xml version="1.0" encoding="utf-8"?>
<calcChain xmlns="http://schemas.openxmlformats.org/spreadsheetml/2006/main">
  <c r="D24" i="1" l="1"/>
  <c r="G24" i="1"/>
  <c r="B24" i="1"/>
  <c r="G22" i="1"/>
  <c r="H22" i="1"/>
  <c r="F22" i="1"/>
  <c r="E22" i="1"/>
  <c r="G21" i="1"/>
  <c r="H21" i="1"/>
  <c r="F21" i="1"/>
  <c r="E21" i="1"/>
  <c r="G20" i="1"/>
  <c r="H20" i="1"/>
  <c r="F20" i="1"/>
  <c r="E20" i="1"/>
  <c r="G19" i="1"/>
  <c r="H19" i="1"/>
  <c r="F19" i="1"/>
  <c r="E19" i="1"/>
  <c r="G18" i="1"/>
  <c r="H18" i="1"/>
  <c r="F18" i="1"/>
  <c r="E18" i="1"/>
  <c r="D17" i="1"/>
  <c r="E17" i="1"/>
  <c r="F17" i="1"/>
  <c r="C17" i="1"/>
  <c r="C24" i="1"/>
  <c r="H16" i="1"/>
  <c r="G16" i="1"/>
  <c r="E16" i="1"/>
  <c r="F16" i="1"/>
  <c r="H15" i="1"/>
  <c r="G15" i="1"/>
  <c r="E15" i="1"/>
  <c r="F15" i="1"/>
  <c r="H14" i="1"/>
  <c r="G14" i="1"/>
  <c r="E14" i="1"/>
  <c r="F14" i="1"/>
  <c r="H13" i="1"/>
  <c r="G13" i="1"/>
  <c r="E13" i="1"/>
  <c r="F13" i="1"/>
  <c r="H12" i="1"/>
  <c r="G12" i="1"/>
  <c r="E12" i="1"/>
  <c r="F12" i="1"/>
  <c r="H11" i="1"/>
  <c r="G11" i="1"/>
  <c r="E11" i="1"/>
  <c r="F11" i="1"/>
  <c r="H10" i="1"/>
  <c r="G10" i="1"/>
  <c r="E10" i="1"/>
  <c r="F10" i="1"/>
  <c r="E9" i="1"/>
  <c r="D9" i="1"/>
  <c r="G9" i="1"/>
  <c r="H9" i="1"/>
  <c r="C9" i="1"/>
  <c r="B9" i="1"/>
  <c r="F9" i="1"/>
  <c r="H8" i="1"/>
  <c r="G8" i="1"/>
  <c r="E8" i="1"/>
  <c r="F8" i="1"/>
  <c r="H7" i="1"/>
  <c r="G7" i="1"/>
  <c r="E7" i="1"/>
  <c r="F7" i="1"/>
  <c r="H24" i="1"/>
  <c r="E24" i="1"/>
  <c r="F24" i="1"/>
  <c r="G17" i="1"/>
  <c r="H17" i="1"/>
</calcChain>
</file>

<file path=xl/sharedStrings.xml><?xml version="1.0" encoding="utf-8"?>
<sst xmlns="http://schemas.openxmlformats.org/spreadsheetml/2006/main" count="33" uniqueCount="31">
  <si>
    <t xml:space="preserve">National Science Foundation
Summary Tables  </t>
  </si>
  <si>
    <t>FY 2015 Request to Congress</t>
  </si>
  <si>
    <t>(Dollars in Millions)</t>
  </si>
  <si>
    <t>FY 2013
Actual</t>
  </si>
  <si>
    <t>FY 2014
Estimate</t>
  </si>
  <si>
    <t>FY 2015
Request</t>
  </si>
  <si>
    <t>FY 2015 Request over:</t>
  </si>
  <si>
    <t>FY 2013 
Actual</t>
  </si>
  <si>
    <t>FY 2014 
Estimate</t>
  </si>
  <si>
    <t>NSF by Account</t>
  </si>
  <si>
    <t>Amount</t>
  </si>
  <si>
    <t>Percent</t>
  </si>
  <si>
    <t>BIO</t>
  </si>
  <si>
    <t>CISE</t>
  </si>
  <si>
    <t>ENG</t>
  </si>
  <si>
    <t>Eng Programs</t>
  </si>
  <si>
    <t>SBIR/STTR</t>
  </si>
  <si>
    <t>GEO</t>
  </si>
  <si>
    <t>MPS</t>
  </si>
  <si>
    <t>SBE</t>
  </si>
  <si>
    <t>IIA</t>
  </si>
  <si>
    <t>U.S. Arctic Research Commission</t>
  </si>
  <si>
    <t>Research &amp; Related Activities</t>
  </si>
  <si>
    <t>Education &amp; Human Resources</t>
  </si>
  <si>
    <t>Major Research Equipment &amp; Facilities 
   Construction</t>
  </si>
  <si>
    <t>Agency Operations &amp; Award Management</t>
  </si>
  <si>
    <t>National Science Board</t>
  </si>
  <si>
    <t>Office of Inspector General</t>
  </si>
  <si>
    <t xml:space="preserve">   OIG FY 2013 ARRA Actual Obligation</t>
  </si>
  <si>
    <t>Total, NSF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</si>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</sst>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[$-10409]0.0%"/>
    <numFmt numFmtId="166" formatCode="#,##0.00;\-#,##0.00;&quot;-&quot;??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 applyFont="1" applyFill="1"/>
    <xf numFmtId="0" fontId="5" fillId="0" borderId="0" xfId="1" applyFont="1" applyFill="1" applyBorder="1" applyAlignment="1" applyProtection="1">
      <alignment horizontal="center" vertical="top" wrapText="1" readingOrder="1"/>
      <protection locked="0"/>
    </xf>
    <xf numFmtId="0" fontId="6" fillId="0" borderId="2" xfId="1" applyFont="1" applyFill="1" applyBorder="1" applyAlignment="1" applyProtection="1">
      <alignment vertical="top" wrapText="1" readingOrder="1"/>
      <protection locked="0"/>
    </xf>
    <xf numFmtId="0" fontId="8" fillId="0" borderId="0" xfId="1" applyFont="1" applyFill="1" applyBorder="1" applyAlignment="1">
      <alignment vertical="center" readingOrder="1"/>
    </xf>
    <xf numFmtId="0" fontId="6" fillId="0" borderId="6" xfId="1" applyFont="1" applyFill="1" applyBorder="1" applyAlignment="1" applyProtection="1">
      <alignment vertical="top" wrapText="1" readingOrder="1"/>
      <protection locked="0"/>
    </xf>
    <xf numFmtId="0" fontId="8" fillId="0" borderId="0" xfId="1" applyFont="1" applyFill="1" applyBorder="1"/>
    <xf numFmtId="0" fontId="6" fillId="0" borderId="10" xfId="1" applyFont="1" applyFill="1" applyBorder="1" applyAlignment="1" applyProtection="1">
      <alignment wrapText="1" readingOrder="1"/>
      <protection locked="0"/>
    </xf>
    <xf numFmtId="0" fontId="7" fillId="0" borderId="11" xfId="1" applyFont="1" applyFill="1" applyBorder="1" applyAlignment="1" applyProtection="1">
      <alignment horizontal="right" vertical="top" wrapText="1" readingOrder="1"/>
      <protection locked="0"/>
    </xf>
    <xf numFmtId="0" fontId="7" fillId="0" borderId="12" xfId="1" applyFont="1" applyFill="1" applyBorder="1" applyAlignment="1" applyProtection="1">
      <alignment horizontal="right" vertical="top" wrapText="1" readingOrder="1"/>
      <protection locked="0"/>
    </xf>
    <xf numFmtId="0" fontId="7" fillId="0" borderId="13" xfId="1" applyFont="1" applyFill="1" applyBorder="1" applyAlignment="1" applyProtection="1">
      <alignment horizontal="right" vertical="top" wrapText="1" readingOrder="1"/>
      <protection locked="0"/>
    </xf>
    <xf numFmtId="0" fontId="7" fillId="0" borderId="0" xfId="1" applyFont="1" applyFill="1" applyBorder="1" applyAlignment="1" applyProtection="1">
      <alignment horizontal="right" vertical="top" wrapText="1" readingOrder="1"/>
      <protection locked="0"/>
    </xf>
    <xf numFmtId="0" fontId="1" fillId="0" borderId="0" xfId="1" applyAlignment="1"/>
    <xf numFmtId="164" fontId="9" fillId="0" borderId="0" xfId="2" applyNumberFormat="1" applyFont="1" applyFill="1" applyAlignment="1" applyProtection="1">
      <alignment vertical="top" wrapText="1" readingOrder="1"/>
      <protection locked="0"/>
    </xf>
    <xf numFmtId="164" fontId="9" fillId="0" borderId="2" xfId="2" applyNumberFormat="1" applyFont="1" applyFill="1" applyBorder="1" applyAlignment="1" applyProtection="1">
      <alignment vertical="top" wrapText="1" readingOrder="1"/>
      <protection locked="0"/>
    </xf>
    <xf numFmtId="164" fontId="6" fillId="0" borderId="14" xfId="1" applyNumberFormat="1" applyFont="1" applyFill="1" applyBorder="1" applyAlignment="1" applyProtection="1">
      <alignment vertical="top" wrapText="1" readingOrder="1"/>
      <protection locked="0"/>
    </xf>
    <xf numFmtId="165" fontId="6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5" fontId="6" fillId="0" borderId="15" xfId="1" applyNumberFormat="1" applyFont="1" applyFill="1" applyBorder="1" applyAlignment="1" applyProtection="1">
      <alignment horizontal="right" vertical="top" wrapText="1" readingOrder="1"/>
      <protection locked="0"/>
    </xf>
    <xf numFmtId="166" fontId="9" fillId="0" borderId="0" xfId="2" applyNumberFormat="1" applyFont="1" applyFill="1" applyAlignment="1" applyProtection="1">
      <alignment vertical="top" wrapText="1" readingOrder="1"/>
      <protection locked="0"/>
    </xf>
    <xf numFmtId="166" fontId="9" fillId="0" borderId="6" xfId="2" applyNumberFormat="1" applyFont="1" applyFill="1" applyBorder="1" applyAlignment="1" applyProtection="1">
      <alignment vertical="top" wrapText="1" readingOrder="1"/>
      <protection locked="0"/>
    </xf>
    <xf numFmtId="166" fontId="6" fillId="0" borderId="14" xfId="1" applyNumberFormat="1" applyFont="1" applyFill="1" applyBorder="1" applyAlignment="1" applyProtection="1">
      <alignment vertical="top" wrapText="1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6" xfId="1" applyFont="1" applyFill="1" applyBorder="1" applyAlignment="1" applyProtection="1">
      <alignment horizontal="left" vertical="top" wrapText="1" indent="1" readingOrder="1"/>
      <protection locked="0"/>
    </xf>
    <xf numFmtId="166" fontId="11" fillId="0" borderId="14" xfId="1" applyNumberFormat="1" applyFont="1" applyFill="1" applyBorder="1" applyAlignment="1" applyProtection="1">
      <alignment vertical="top" wrapText="1" readingOrder="1"/>
      <protection locked="0"/>
    </xf>
    <xf numFmtId="166" fontId="11" fillId="0" borderId="6" xfId="1" applyNumberFormat="1" applyFont="1" applyFill="1" applyBorder="1" applyAlignment="1" applyProtection="1">
      <alignment vertical="top" wrapText="1" readingOrder="1"/>
      <protection locked="0"/>
    </xf>
    <xf numFmtId="166" fontId="11" fillId="0" borderId="15" xfId="1" applyNumberFormat="1" applyFont="1" applyFill="1" applyBorder="1" applyAlignment="1" applyProtection="1">
      <alignment vertical="top" wrapText="1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5" fontId="11" fillId="0" borderId="15" xfId="1" applyNumberFormat="1" applyFont="1" applyFill="1" applyBorder="1" applyAlignment="1" applyProtection="1">
      <alignment horizontal="right" vertical="top" wrapText="1" readingOrder="1"/>
      <protection locked="0"/>
    </xf>
    <xf numFmtId="166" fontId="9" fillId="0" borderId="16" xfId="2" applyNumberFormat="1" applyFont="1" applyFill="1" applyBorder="1" applyAlignment="1" applyProtection="1">
      <alignment vertical="top" wrapText="1" readingOrder="1"/>
      <protection locked="0"/>
    </xf>
    <xf numFmtId="166" fontId="9" fillId="0" borderId="17" xfId="2" applyNumberFormat="1" applyFont="1" applyFill="1" applyBorder="1" applyAlignment="1" applyProtection="1">
      <alignment vertical="top" wrapText="1" readingOrder="1"/>
      <protection locked="0"/>
    </xf>
    <xf numFmtId="166" fontId="9" fillId="0" borderId="18" xfId="2" applyNumberFormat="1" applyFont="1" applyFill="1" applyBorder="1" applyAlignment="1" applyProtection="1">
      <alignment vertical="top" wrapText="1" readingOrder="1"/>
      <protection locked="0"/>
    </xf>
    <xf numFmtId="0" fontId="7" fillId="0" borderId="19" xfId="1" applyFont="1" applyFill="1" applyBorder="1" applyAlignment="1" applyProtection="1">
      <alignment vertical="top" wrapText="1" readingOrder="1"/>
      <protection locked="0"/>
    </xf>
    <xf numFmtId="164" fontId="12" fillId="0" borderId="0" xfId="2" applyNumberFormat="1" applyFont="1" applyFill="1" applyAlignment="1" applyProtection="1">
      <alignment vertical="top" wrapText="1" readingOrder="1"/>
      <protection locked="0"/>
    </xf>
    <xf numFmtId="164" fontId="12" fillId="0" borderId="6" xfId="2" applyNumberFormat="1" applyFont="1" applyFill="1" applyBorder="1" applyAlignment="1" applyProtection="1">
      <alignment vertical="top" wrapText="1" readingOrder="1"/>
      <protection locked="0"/>
    </xf>
    <xf numFmtId="164" fontId="7" fillId="0" borderId="20" xfId="1" applyNumberFormat="1" applyFont="1" applyFill="1" applyBorder="1" applyAlignment="1" applyProtection="1">
      <alignment vertical="top" wrapText="1" readingOrder="1"/>
      <protection locked="0"/>
    </xf>
    <xf numFmtId="165" fontId="7" fillId="0" borderId="21" xfId="1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22" xfId="1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6" xfId="1" applyFont="1" applyFill="1" applyBorder="1" applyAlignment="1" applyProtection="1">
      <alignment vertical="top" wrapText="1" readingOrder="1"/>
      <protection locked="0"/>
    </xf>
    <xf numFmtId="164" fontId="7" fillId="0" borderId="14" xfId="1" applyNumberFormat="1" applyFont="1" applyFill="1" applyBorder="1" applyAlignment="1" applyProtection="1">
      <alignment vertical="top" wrapText="1" readingOrder="1"/>
      <protection locked="0"/>
    </xf>
    <xf numFmtId="165" fontId="7" fillId="0" borderId="15" xfId="1" applyNumberFormat="1" applyFont="1" applyFill="1" applyBorder="1" applyAlignment="1" applyProtection="1">
      <alignment horizontal="right" vertical="top" wrapText="1" readingOrder="1"/>
      <protection locked="0"/>
    </xf>
    <xf numFmtId="164" fontId="12" fillId="0" borderId="14" xfId="2" applyNumberFormat="1" applyFont="1" applyFill="1" applyBorder="1" applyAlignment="1" applyProtection="1">
      <alignment vertical="top" wrapText="1" readingOrder="1"/>
      <protection locked="0"/>
    </xf>
    <xf numFmtId="164" fontId="12" fillId="0" borderId="15" xfId="2" applyNumberFormat="1" applyFont="1" applyFill="1" applyBorder="1" applyAlignment="1" applyProtection="1">
      <alignment vertical="top" wrapText="1" readingOrder="1"/>
      <protection locked="0"/>
    </xf>
    <xf numFmtId="0" fontId="5" fillId="0" borderId="23" xfId="1" applyFont="1" applyFill="1" applyBorder="1" applyAlignment="1" applyProtection="1">
      <alignment vertical="top" wrapText="1" readingOrder="1"/>
      <protection locked="0"/>
    </xf>
    <xf numFmtId="164" fontId="9" fillId="0" borderId="24" xfId="2" applyNumberFormat="1" applyFont="1" applyFill="1" applyBorder="1" applyAlignment="1" applyProtection="1">
      <alignment vertical="top" wrapText="1" readingOrder="1"/>
      <protection locked="0"/>
    </xf>
    <xf numFmtId="164" fontId="9" fillId="0" borderId="23" xfId="2" applyNumberFormat="1" applyFont="1" applyFill="1" applyBorder="1" applyAlignment="1" applyProtection="1">
      <alignment vertical="top" wrapText="1" readingOrder="1"/>
      <protection locked="0"/>
    </xf>
    <xf numFmtId="164" fontId="9" fillId="0" borderId="25" xfId="2" applyNumberFormat="1" applyFont="1" applyFill="1" applyBorder="1" applyAlignment="1" applyProtection="1">
      <alignment vertical="top" wrapText="1" readingOrder="1"/>
      <protection locked="0"/>
    </xf>
    <xf numFmtId="164" fontId="6" fillId="0" borderId="24" xfId="1" applyNumberFormat="1" applyFont="1" applyFill="1" applyBorder="1" applyAlignment="1" applyProtection="1">
      <alignment vertical="top" wrapText="1" readingOrder="1"/>
      <protection locked="0"/>
    </xf>
    <xf numFmtId="165" fontId="6" fillId="0" borderId="26" xfId="1" applyNumberFormat="1" applyFont="1" applyFill="1" applyBorder="1" applyAlignment="1" applyProtection="1">
      <alignment horizontal="right" vertical="top" wrapText="1" readingOrder="1"/>
      <protection locked="0"/>
    </xf>
    <xf numFmtId="165" fontId="6" fillId="0" borderId="25" xfId="1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0" xfId="1" applyFont="1" applyFill="1" applyBorder="1" applyAlignment="1" applyProtection="1">
      <alignment vertical="center" wrapText="1" readingOrder="1"/>
      <protection locked="0"/>
    </xf>
    <xf numFmtId="164" fontId="12" fillId="0" borderId="27" xfId="2" applyNumberFormat="1" applyFont="1" applyFill="1" applyBorder="1" applyAlignment="1" applyProtection="1">
      <alignment vertical="center" wrapText="1" readingOrder="1"/>
      <protection locked="0"/>
    </xf>
    <xf numFmtId="164" fontId="12" fillId="0" borderId="10" xfId="2" applyNumberFormat="1" applyFont="1" applyFill="1" applyBorder="1" applyAlignment="1" applyProtection="1">
      <alignment vertical="center" wrapText="1" readingOrder="1"/>
      <protection locked="0"/>
    </xf>
    <xf numFmtId="164" fontId="12" fillId="0" borderId="28" xfId="2" applyNumberFormat="1" applyFont="1" applyFill="1" applyBorder="1" applyAlignment="1" applyProtection="1">
      <alignment vertical="center" wrapText="1" readingOrder="1"/>
      <protection locked="0"/>
    </xf>
    <xf numFmtId="164" fontId="7" fillId="0" borderId="27" xfId="1" applyNumberFormat="1" applyFont="1" applyFill="1" applyBorder="1" applyAlignment="1" applyProtection="1">
      <alignment vertical="center" wrapText="1" readingOrder="1"/>
      <protection locked="0"/>
    </xf>
    <xf numFmtId="165" fontId="7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165" fontId="7" fillId="0" borderId="28" xfId="1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1" applyFont="1" applyFill="1"/>
    <xf numFmtId="0" fontId="1" fillId="0" borderId="0" xfId="1"/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5" fillId="0" borderId="1" xfId="1" applyFont="1" applyFill="1" applyBorder="1" applyAlignment="1" applyProtection="1">
      <alignment horizontal="center" vertical="top" wrapText="1" readingOrder="1"/>
      <protection locked="0"/>
    </xf>
    <xf numFmtId="0" fontId="7" fillId="0" borderId="2" xfId="1" applyFont="1" applyFill="1" applyBorder="1" applyAlignment="1" applyProtection="1">
      <alignment horizontal="right" wrapText="1" readingOrder="1"/>
      <protection locked="0"/>
    </xf>
    <xf numFmtId="0" fontId="7" fillId="0" borderId="6" xfId="1" applyFont="1" applyFill="1" applyBorder="1" applyAlignment="1" applyProtection="1">
      <alignment horizontal="right" wrapText="1" readingOrder="1"/>
      <protection locked="0"/>
    </xf>
    <xf numFmtId="0" fontId="7" fillId="0" borderId="10" xfId="1" applyFont="1" applyFill="1" applyBorder="1" applyAlignment="1" applyProtection="1">
      <alignment horizontal="right" wrapText="1" readingOrder="1"/>
      <protection locked="0"/>
    </xf>
    <xf numFmtId="0" fontId="7" fillId="0" borderId="3" xfId="1" applyFont="1" applyFill="1" applyBorder="1" applyAlignment="1" applyProtection="1">
      <alignment horizontal="center" vertical="center" wrapText="1" readingOrder="1"/>
      <protection locked="0"/>
    </xf>
    <xf numFmtId="0" fontId="8" fillId="0" borderId="4" xfId="1" applyFont="1" applyFill="1" applyBorder="1" applyAlignment="1">
      <alignment vertical="center" readingOrder="1"/>
    </xf>
    <xf numFmtId="0" fontId="8" fillId="0" borderId="5" xfId="1" applyFont="1" applyFill="1" applyBorder="1" applyAlignment="1">
      <alignment vertical="center" readingOrder="1"/>
    </xf>
    <xf numFmtId="0" fontId="7" fillId="0" borderId="7" xfId="1" applyFont="1" applyFill="1" applyBorder="1" applyAlignment="1" applyProtection="1">
      <alignment horizontal="center" vertical="top" wrapText="1" readingOrder="1"/>
      <protection locked="0"/>
    </xf>
    <xf numFmtId="0" fontId="8" fillId="0" borderId="8" xfId="1" applyFont="1" applyFill="1" applyBorder="1"/>
    <xf numFmtId="0" fontId="8" fillId="0" borderId="9" xfId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>
      <selection sqref="A1:H1"/>
    </sheetView>
  </sheetViews>
  <sheetFormatPr defaultRowHeight="15" x14ac:dyDescent="0.25"/>
  <cols>
    <col min="1" max="1" width="42.5703125" customWidth="1"/>
    <col min="2" max="4" width="10.7109375" customWidth="1"/>
    <col min="5" max="8" width="10.28515625" customWidth="1"/>
  </cols>
  <sheetData>
    <row r="1" spans="1:10" ht="30.7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1"/>
    </row>
    <row r="2" spans="1:10" ht="18" x14ac:dyDescent="0.25">
      <c r="A2" s="60" t="s">
        <v>1</v>
      </c>
      <c r="B2" s="60"/>
      <c r="C2" s="60"/>
      <c r="D2" s="60"/>
      <c r="E2" s="60"/>
      <c r="F2" s="60"/>
      <c r="G2" s="60"/>
      <c r="H2" s="60"/>
      <c r="I2" s="2"/>
    </row>
    <row r="3" spans="1:10" ht="15.75" thickBot="1" x14ac:dyDescent="0.3">
      <c r="A3" s="61" t="s">
        <v>2</v>
      </c>
      <c r="B3" s="61"/>
      <c r="C3" s="61"/>
      <c r="D3" s="61"/>
      <c r="E3" s="61"/>
      <c r="F3" s="61"/>
      <c r="G3" s="61"/>
      <c r="H3" s="61"/>
      <c r="I3" s="3"/>
    </row>
    <row r="4" spans="1:10" x14ac:dyDescent="0.25">
      <c r="A4" s="4"/>
      <c r="B4" s="62" t="s">
        <v>3</v>
      </c>
      <c r="C4" s="62" t="s">
        <v>4</v>
      </c>
      <c r="D4" s="62" t="s">
        <v>5</v>
      </c>
      <c r="E4" s="65" t="s">
        <v>6</v>
      </c>
      <c r="F4" s="66"/>
      <c r="G4" s="66"/>
      <c r="H4" s="67"/>
      <c r="I4" s="5"/>
    </row>
    <row r="5" spans="1:10" ht="30" customHeight="1" x14ac:dyDescent="0.25">
      <c r="A5" s="6"/>
      <c r="B5" s="63"/>
      <c r="C5" s="63"/>
      <c r="D5" s="63"/>
      <c r="E5" s="68" t="s">
        <v>7</v>
      </c>
      <c r="F5" s="69"/>
      <c r="G5" s="68" t="s">
        <v>8</v>
      </c>
      <c r="H5" s="70"/>
      <c r="I5" s="7"/>
    </row>
    <row r="6" spans="1:10" ht="15.75" thickBot="1" x14ac:dyDescent="0.3">
      <c r="A6" s="8" t="s">
        <v>9</v>
      </c>
      <c r="B6" s="64"/>
      <c r="C6" s="64"/>
      <c r="D6" s="64"/>
      <c r="E6" s="9" t="s">
        <v>10</v>
      </c>
      <c r="F6" s="10" t="s">
        <v>11</v>
      </c>
      <c r="G6" s="9" t="s">
        <v>10</v>
      </c>
      <c r="H6" s="11" t="s">
        <v>11</v>
      </c>
      <c r="I6" s="12"/>
      <c r="J6" s="13"/>
    </row>
    <row r="7" spans="1:10" x14ac:dyDescent="0.25">
      <c r="A7" s="6" t="s">
        <v>12</v>
      </c>
      <c r="B7" s="14">
        <v>679.21</v>
      </c>
      <c r="C7" s="15">
        <v>721.27200000000005</v>
      </c>
      <c r="D7" s="14">
        <v>708.52</v>
      </c>
      <c r="E7" s="16">
        <f>D7-B7</f>
        <v>29.309999999999945</v>
      </c>
      <c r="F7" s="17">
        <f>IF(B7=0,"N/A",E7/B7)</f>
        <v>4.3153074895834781E-2</v>
      </c>
      <c r="G7" s="16">
        <f>D7-C7</f>
        <v>-12.752000000000066</v>
      </c>
      <c r="H7" s="18">
        <f>IF(C7=0,"N/A",G7/C7)</f>
        <v>-1.7679876662341065E-2</v>
      </c>
      <c r="I7" s="17"/>
    </row>
    <row r="8" spans="1:10" x14ac:dyDescent="0.25">
      <c r="A8" s="6" t="s">
        <v>13</v>
      </c>
      <c r="B8" s="19">
        <v>858.13</v>
      </c>
      <c r="C8" s="20">
        <v>894.00400000000002</v>
      </c>
      <c r="D8" s="19">
        <v>893.35</v>
      </c>
      <c r="E8" s="21">
        <f t="shared" ref="E8:E24" si="0">D8-B8</f>
        <v>35.220000000000027</v>
      </c>
      <c r="F8" s="17">
        <f t="shared" ref="F8:F24" si="1">IF(B8=0,"N/A",E8/B8)</f>
        <v>4.1042732453124849E-2</v>
      </c>
      <c r="G8" s="21">
        <f t="shared" ref="G8:G24" si="2">D8-C8</f>
        <v>-0.65399999999999636</v>
      </c>
      <c r="H8" s="18">
        <f t="shared" ref="H8:H24" si="3">IF(C8=0,"N/A",G8/C8)</f>
        <v>-7.3154035104987941E-4</v>
      </c>
      <c r="I8" s="17"/>
    </row>
    <row r="9" spans="1:10" x14ac:dyDescent="0.25">
      <c r="A9" s="6" t="s">
        <v>14</v>
      </c>
      <c r="B9" s="19">
        <f>SUM(B10:B11)</f>
        <v>820.18000000000006</v>
      </c>
      <c r="C9" s="20">
        <f t="shared" ref="C9:D9" si="4">SUM(C10:C11)</f>
        <v>851.06700000000001</v>
      </c>
      <c r="D9" s="19">
        <f t="shared" si="4"/>
        <v>858.17</v>
      </c>
      <c r="E9" s="21">
        <f t="shared" si="0"/>
        <v>37.989999999999895</v>
      </c>
      <c r="F9" s="17">
        <f t="shared" si="1"/>
        <v>4.631910068521531E-2</v>
      </c>
      <c r="G9" s="21">
        <f t="shared" si="2"/>
        <v>7.1029999999999518</v>
      </c>
      <c r="H9" s="18">
        <f t="shared" si="3"/>
        <v>8.3459939111726247E-3</v>
      </c>
      <c r="I9" s="22"/>
    </row>
    <row r="10" spans="1:10" x14ac:dyDescent="0.25">
      <c r="A10" s="23" t="s">
        <v>15</v>
      </c>
      <c r="B10" s="24">
        <v>658.84</v>
      </c>
      <c r="C10" s="25">
        <v>691.67700000000002</v>
      </c>
      <c r="D10" s="26">
        <v>693.18</v>
      </c>
      <c r="E10" s="24">
        <f t="shared" si="0"/>
        <v>34.339999999999918</v>
      </c>
      <c r="F10" s="27">
        <f t="shared" si="1"/>
        <v>5.2121911237933208E-2</v>
      </c>
      <c r="G10" s="24">
        <f t="shared" si="2"/>
        <v>1.5029999999999291</v>
      </c>
      <c r="H10" s="28">
        <f t="shared" si="3"/>
        <v>2.1729795844012871E-3</v>
      </c>
      <c r="I10" s="22"/>
    </row>
    <row r="11" spans="1:10" x14ac:dyDescent="0.25">
      <c r="A11" s="23" t="s">
        <v>16</v>
      </c>
      <c r="B11" s="24">
        <v>161.34</v>
      </c>
      <c r="C11" s="25">
        <v>159.38999999999999</v>
      </c>
      <c r="D11" s="26">
        <v>164.99</v>
      </c>
      <c r="E11" s="24">
        <f t="shared" si="0"/>
        <v>3.6500000000000057</v>
      </c>
      <c r="F11" s="27">
        <f t="shared" si="1"/>
        <v>2.2623032106111354E-2</v>
      </c>
      <c r="G11" s="24">
        <f t="shared" si="2"/>
        <v>5.6000000000000227</v>
      </c>
      <c r="H11" s="28">
        <f t="shared" si="3"/>
        <v>3.5133948177426585E-2</v>
      </c>
      <c r="I11" s="22"/>
    </row>
    <row r="12" spans="1:10" x14ac:dyDescent="0.25">
      <c r="A12" s="6" t="s">
        <v>17</v>
      </c>
      <c r="B12" s="19">
        <v>1273.77</v>
      </c>
      <c r="C12" s="20">
        <v>1303.029</v>
      </c>
      <c r="D12" s="19">
        <v>1304.3900000000001</v>
      </c>
      <c r="E12" s="21">
        <f t="shared" si="0"/>
        <v>30.620000000000118</v>
      </c>
      <c r="F12" s="17">
        <f t="shared" si="1"/>
        <v>2.4038876720287115E-2</v>
      </c>
      <c r="G12" s="21">
        <f t="shared" si="2"/>
        <v>1.3610000000001037</v>
      </c>
      <c r="H12" s="18">
        <f t="shared" si="3"/>
        <v>1.0444894165825194E-3</v>
      </c>
      <c r="I12" s="17"/>
    </row>
    <row r="13" spans="1:10" x14ac:dyDescent="0.25">
      <c r="A13" s="6" t="s">
        <v>18</v>
      </c>
      <c r="B13" s="19">
        <v>1249.340561</v>
      </c>
      <c r="C13" s="20">
        <v>1299.8019999999999</v>
      </c>
      <c r="D13" s="19">
        <v>1295.56</v>
      </c>
      <c r="E13" s="21">
        <f t="shared" si="0"/>
        <v>46.219438999999966</v>
      </c>
      <c r="F13" s="17">
        <f t="shared" si="1"/>
        <v>3.6995067992513508E-2</v>
      </c>
      <c r="G13" s="21">
        <f t="shared" si="2"/>
        <v>-4.2419999999999618</v>
      </c>
      <c r="H13" s="18">
        <f t="shared" si="3"/>
        <v>-3.2635739905000623E-3</v>
      </c>
      <c r="I13" s="17"/>
    </row>
    <row r="14" spans="1:10" x14ac:dyDescent="0.25">
      <c r="A14" s="6" t="s">
        <v>19</v>
      </c>
      <c r="B14" s="19">
        <v>242.62</v>
      </c>
      <c r="C14" s="20">
        <v>256.84699999999998</v>
      </c>
      <c r="D14" s="19">
        <v>272.2</v>
      </c>
      <c r="E14" s="21">
        <f t="shared" si="0"/>
        <v>29.579999999999984</v>
      </c>
      <c r="F14" s="17">
        <f t="shared" si="1"/>
        <v>0.12191905036682872</v>
      </c>
      <c r="G14" s="21">
        <f t="shared" si="2"/>
        <v>15.353000000000009</v>
      </c>
      <c r="H14" s="18">
        <f t="shared" si="3"/>
        <v>5.9774885437634116E-2</v>
      </c>
      <c r="I14" s="17"/>
    </row>
    <row r="15" spans="1:10" x14ac:dyDescent="0.25">
      <c r="A15" s="6" t="s">
        <v>20</v>
      </c>
      <c r="B15" s="19">
        <v>434.28</v>
      </c>
      <c r="C15" s="20">
        <v>481.59300000000002</v>
      </c>
      <c r="D15" s="19">
        <v>473.86</v>
      </c>
      <c r="E15" s="21">
        <f t="shared" si="0"/>
        <v>39.580000000000041</v>
      </c>
      <c r="F15" s="17">
        <f t="shared" si="1"/>
        <v>9.1139357096804E-2</v>
      </c>
      <c r="G15" s="21">
        <f t="shared" si="2"/>
        <v>-7.7330000000000041</v>
      </c>
      <c r="H15" s="18">
        <f t="shared" si="3"/>
        <v>-1.6057127076182592E-2</v>
      </c>
      <c r="I15" s="17"/>
    </row>
    <row r="16" spans="1:10" x14ac:dyDescent="0.25">
      <c r="A16" s="6" t="s">
        <v>21</v>
      </c>
      <c r="B16" s="29">
        <v>1.39</v>
      </c>
      <c r="C16" s="30">
        <v>1.304</v>
      </c>
      <c r="D16" s="31">
        <v>1.41</v>
      </c>
      <c r="E16" s="21">
        <f t="shared" si="0"/>
        <v>2.0000000000000018E-2</v>
      </c>
      <c r="F16" s="17">
        <f t="shared" si="1"/>
        <v>1.4388489208633108E-2</v>
      </c>
      <c r="G16" s="21">
        <f t="shared" si="2"/>
        <v>0.10599999999999987</v>
      </c>
      <c r="H16" s="18">
        <f t="shared" si="3"/>
        <v>8.1288343558282114E-2</v>
      </c>
      <c r="I16" s="17"/>
    </row>
    <row r="17" spans="1:9" x14ac:dyDescent="0.25">
      <c r="A17" s="32" t="s">
        <v>22</v>
      </c>
      <c r="B17" s="33">
        <v>5558.8787000000002</v>
      </c>
      <c r="C17" s="34">
        <f>SUM(C7:C9,C12:C14,C15:C16)</f>
        <v>5808.9179999999997</v>
      </c>
      <c r="D17" s="33">
        <f>SUM(D7:D9,D12:D14,D15:D16)</f>
        <v>5807.4599999999991</v>
      </c>
      <c r="E17" s="35">
        <f t="shared" si="0"/>
        <v>248.58129999999892</v>
      </c>
      <c r="F17" s="36">
        <f t="shared" si="1"/>
        <v>4.471788528143255E-2</v>
      </c>
      <c r="G17" s="35">
        <f t="shared" si="2"/>
        <v>-1.4580000000005384</v>
      </c>
      <c r="H17" s="37">
        <f t="shared" si="3"/>
        <v>-2.5099338637600641E-4</v>
      </c>
      <c r="I17" s="38"/>
    </row>
    <row r="18" spans="1:9" x14ac:dyDescent="0.25">
      <c r="A18" s="39" t="s">
        <v>23</v>
      </c>
      <c r="B18" s="33">
        <v>834.61900000000003</v>
      </c>
      <c r="C18" s="34">
        <v>846.5</v>
      </c>
      <c r="D18" s="33">
        <v>889.75</v>
      </c>
      <c r="E18" s="40">
        <f t="shared" si="0"/>
        <v>55.130999999999972</v>
      </c>
      <c r="F18" s="38">
        <f t="shared" si="1"/>
        <v>6.6055289898744179E-2</v>
      </c>
      <c r="G18" s="40">
        <f t="shared" si="2"/>
        <v>43.25</v>
      </c>
      <c r="H18" s="41">
        <f t="shared" si="3"/>
        <v>5.1092734790313052E-2</v>
      </c>
      <c r="I18" s="38"/>
    </row>
    <row r="19" spans="1:9" ht="28.5" x14ac:dyDescent="0.25">
      <c r="A19" s="39" t="s">
        <v>24</v>
      </c>
      <c r="B19" s="33">
        <v>196.48699999999999</v>
      </c>
      <c r="C19" s="34">
        <v>200</v>
      </c>
      <c r="D19" s="33">
        <v>200.76</v>
      </c>
      <c r="E19" s="40">
        <f t="shared" si="0"/>
        <v>4.2729999999999961</v>
      </c>
      <c r="F19" s="38">
        <f t="shared" si="1"/>
        <v>2.1746985805676692E-2</v>
      </c>
      <c r="G19" s="40">
        <f t="shared" si="2"/>
        <v>0.75999999999999091</v>
      </c>
      <c r="H19" s="41">
        <f t="shared" si="3"/>
        <v>3.7999999999999545E-3</v>
      </c>
      <c r="I19" s="38"/>
    </row>
    <row r="20" spans="1:9" x14ac:dyDescent="0.25">
      <c r="A20" s="39" t="s">
        <v>25</v>
      </c>
      <c r="B20" s="33">
        <v>293.49900000000002</v>
      </c>
      <c r="C20" s="34">
        <v>298</v>
      </c>
      <c r="D20" s="33">
        <v>338.23</v>
      </c>
      <c r="E20" s="40">
        <f t="shared" si="0"/>
        <v>44.730999999999995</v>
      </c>
      <c r="F20" s="38">
        <f t="shared" si="1"/>
        <v>0.1524059707188099</v>
      </c>
      <c r="G20" s="40">
        <f t="shared" si="2"/>
        <v>40.230000000000018</v>
      </c>
      <c r="H20" s="41">
        <f t="shared" si="3"/>
        <v>0.13500000000000006</v>
      </c>
      <c r="I20" s="38"/>
    </row>
    <row r="21" spans="1:9" x14ac:dyDescent="0.25">
      <c r="A21" s="39" t="s">
        <v>26</v>
      </c>
      <c r="B21" s="33">
        <v>4.0960000000000001</v>
      </c>
      <c r="C21" s="34">
        <v>4.3</v>
      </c>
      <c r="D21" s="33">
        <v>4.37</v>
      </c>
      <c r="E21" s="40">
        <f t="shared" si="0"/>
        <v>0.27400000000000002</v>
      </c>
      <c r="F21" s="38">
        <f t="shared" si="1"/>
        <v>6.689453125E-2</v>
      </c>
      <c r="G21" s="40">
        <f t="shared" si="2"/>
        <v>7.0000000000000284E-2</v>
      </c>
      <c r="H21" s="41">
        <f t="shared" si="3"/>
        <v>1.6279069767441926E-2</v>
      </c>
      <c r="I21" s="38"/>
    </row>
    <row r="22" spans="1:9" x14ac:dyDescent="0.25">
      <c r="A22" s="39" t="s">
        <v>27</v>
      </c>
      <c r="B22" s="42">
        <v>13.173</v>
      </c>
      <c r="C22" s="34">
        <v>14.2</v>
      </c>
      <c r="D22" s="43">
        <v>14.43</v>
      </c>
      <c r="E22" s="40">
        <f t="shared" si="0"/>
        <v>1.2569999999999997</v>
      </c>
      <c r="F22" s="38">
        <f t="shared" si="1"/>
        <v>9.5422455021635141E-2</v>
      </c>
      <c r="G22" s="40">
        <f t="shared" si="2"/>
        <v>0.23000000000000043</v>
      </c>
      <c r="H22" s="41">
        <f t="shared" si="3"/>
        <v>1.619718309859158E-2</v>
      </c>
      <c r="I22" s="38"/>
    </row>
    <row r="23" spans="1:9" ht="15.75" thickBot="1" x14ac:dyDescent="0.3">
      <c r="A23" s="44" t="s">
        <v>28</v>
      </c>
      <c r="B23" s="45">
        <v>1.161</v>
      </c>
      <c r="C23" s="46"/>
      <c r="D23" s="47"/>
      <c r="E23" s="48"/>
      <c r="F23" s="49"/>
      <c r="G23" s="48"/>
      <c r="H23" s="50"/>
      <c r="I23" s="38"/>
    </row>
    <row r="24" spans="1:9" ht="16.5" thickTop="1" thickBot="1" x14ac:dyDescent="0.3">
      <c r="A24" s="51" t="s">
        <v>29</v>
      </c>
      <c r="B24" s="52">
        <f>SUM(B17:B23)</f>
        <v>6901.9136999999992</v>
      </c>
      <c r="C24" s="53">
        <f t="shared" ref="C24:D24" si="5">SUM(C17:C22)</f>
        <v>7171.9179999999997</v>
      </c>
      <c r="D24" s="54">
        <f t="shared" si="5"/>
        <v>7254.9999999999991</v>
      </c>
      <c r="E24" s="55">
        <f t="shared" si="0"/>
        <v>353.08629999999994</v>
      </c>
      <c r="F24" s="56">
        <f t="shared" si="1"/>
        <v>5.1157739048519252E-2</v>
      </c>
      <c r="G24" s="55">
        <f t="shared" si="2"/>
        <v>83.081999999999425</v>
      </c>
      <c r="H24" s="57">
        <f t="shared" si="3"/>
        <v>1.158434884503691E-2</v>
      </c>
      <c r="I24" s="38"/>
    </row>
    <row r="25" spans="1:9" x14ac:dyDescent="0.25">
      <c r="A25" s="58" t="s">
        <v>30</v>
      </c>
      <c r="B25" s="59"/>
      <c r="C25" s="59"/>
      <c r="D25" s="59"/>
      <c r="E25" s="59"/>
      <c r="F25" s="59"/>
      <c r="G25" s="59"/>
      <c r="H25" s="59"/>
      <c r="I25" s="59"/>
    </row>
    <row r="26" spans="1:9" x14ac:dyDescent="0.25">
      <c r="A26" s="58"/>
      <c r="B26" s="59"/>
      <c r="C26" s="59"/>
      <c r="D26" s="59"/>
      <c r="E26" s="59"/>
      <c r="F26" s="59"/>
      <c r="G26" s="59"/>
      <c r="H26" s="59"/>
      <c r="I26" s="59"/>
    </row>
  </sheetData>
  <mergeCells count="9">
    <mergeCell ref="A1:H1"/>
    <mergeCell ref="A2:H2"/>
    <mergeCell ref="A3:H3"/>
    <mergeCell ref="B4:B6"/>
    <mergeCell ref="C4:C6"/>
    <mergeCell ref="D4:D6"/>
    <mergeCell ref="E4:H4"/>
    <mergeCell ref="E5:F5"/>
    <mergeCell ref="G5:H5"/>
  </mergeCells>
  <pageMargins left="0.7" right="0.7" top="0.75" bottom="0.75" header="0.3" footer="0.3"/>
  <ignoredErrors>
    <ignoredError sqref="E7:H24 C17:D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2014-03-06T15:53:09Z</dcterms:created>
  <dcterms:modified xsi:type="dcterms:W3CDTF">2014-03-07T12:39:03Z</dcterms:modified>
</cp:coreProperties>
</file>