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832" windowHeight="4860" tabRatio="841"/>
  </bookViews>
  <sheets>
    <sheet name="OrgExby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OrgExbyApprop!$A$1:$F$14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B13" i="20" l="1"/>
  <c r="D12" i="20"/>
  <c r="D13" i="20"/>
  <c r="E13" i="20"/>
  <c r="F13" i="20"/>
  <c r="C12" i="20"/>
  <c r="C13" i="20"/>
  <c r="B12" i="20"/>
  <c r="E11" i="20"/>
  <c r="F11" i="20"/>
  <c r="F10" i="20"/>
  <c r="E10" i="20"/>
  <c r="E7" i="20"/>
  <c r="F7" i="20"/>
  <c r="F6" i="20"/>
  <c r="E6" i="20"/>
  <c r="E5" i="20"/>
  <c r="F5" i="20"/>
  <c r="E12" i="20"/>
  <c r="F12" i="20"/>
</calcChain>
</file>

<file path=xl/sharedStrings.xml><?xml version="1.0" encoding="utf-8"?>
<sst xmlns="http://schemas.openxmlformats.org/spreadsheetml/2006/main" count="17" uniqueCount="17">
  <si>
    <t>National Science Board (NSB)</t>
  </si>
  <si>
    <t>Research and Related Activities</t>
  </si>
  <si>
    <t>Education and Human Resources</t>
  </si>
  <si>
    <t>Subtotal, Program Support</t>
  </si>
  <si>
    <t>Total</t>
  </si>
  <si>
    <t>Organizational Excellence by Appropriation</t>
  </si>
  <si>
    <t>(Dollars in Millions)</t>
  </si>
  <si>
    <t>Amount</t>
  </si>
  <si>
    <t>Percent</t>
  </si>
  <si>
    <t>Agency Operations &amp; Award
   Management (AOAM)</t>
  </si>
  <si>
    <t>Program Support:</t>
  </si>
  <si>
    <t>Total may not add due to rounding.</t>
  </si>
  <si>
    <t>FY 2017
Request</t>
  </si>
  <si>
    <t>FY 2015
Actual</t>
  </si>
  <si>
    <t>FY 2016
Estimate</t>
  </si>
  <si>
    <t>Change over 
FY 2016 Estimate</t>
  </si>
  <si>
    <t>Office of Inspector General (OIG)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</si>
</sst>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1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3" fillId="0" borderId="17" applyNumberFormat="0" applyFill="0" applyAlignment="0" applyProtection="0"/>
    <xf numFmtId="165" fontId="64" fillId="0" borderId="18" applyNumberFormat="0" applyFill="0" applyAlignment="0" applyProtection="0"/>
    <xf numFmtId="165" fontId="65" fillId="0" borderId="19" applyNumberFormat="0" applyFill="0" applyAlignment="0" applyProtection="0"/>
    <xf numFmtId="165" fontId="65" fillId="0" borderId="0" applyNumberFormat="0" applyFill="0" applyBorder="0" applyAlignment="0" applyProtection="0"/>
    <xf numFmtId="165" fontId="66" fillId="25" borderId="0" applyNumberFormat="0" applyBorder="0" applyAlignment="0" applyProtection="0"/>
    <xf numFmtId="165" fontId="67" fillId="26" borderId="0" applyNumberFormat="0" applyBorder="0" applyAlignment="0" applyProtection="0"/>
    <xf numFmtId="165" fontId="68" fillId="27" borderId="0" applyNumberFormat="0" applyBorder="0" applyAlignment="0" applyProtection="0"/>
    <xf numFmtId="165" fontId="69" fillId="28" borderId="20" applyNumberFormat="0" applyAlignment="0" applyProtection="0"/>
    <xf numFmtId="165" fontId="70" fillId="29" borderId="21" applyNumberFormat="0" applyAlignment="0" applyProtection="0"/>
    <xf numFmtId="165" fontId="71" fillId="29" borderId="20" applyNumberFormat="0" applyAlignment="0" applyProtection="0"/>
    <xf numFmtId="165" fontId="72" fillId="0" borderId="22" applyNumberFormat="0" applyFill="0" applyAlignment="0" applyProtection="0"/>
    <xf numFmtId="165" fontId="73" fillId="30" borderId="23" applyNumberFormat="0" applyAlignment="0" applyProtection="0"/>
    <xf numFmtId="165" fontId="62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24" applyNumberFormat="0" applyFill="0" applyAlignment="0" applyProtection="0"/>
    <xf numFmtId="165" fontId="76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6" fillId="34" borderId="0" applyNumberFormat="0" applyBorder="0" applyAlignment="0" applyProtection="0"/>
    <xf numFmtId="165" fontId="76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6" fillId="38" borderId="0" applyNumberFormat="0" applyBorder="0" applyAlignment="0" applyProtection="0"/>
    <xf numFmtId="165" fontId="76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6" fillId="42" borderId="0" applyNumberFormat="0" applyBorder="0" applyAlignment="0" applyProtection="0"/>
    <xf numFmtId="165" fontId="76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6" fillId="46" borderId="0" applyNumberFormat="0" applyBorder="0" applyAlignment="0" applyProtection="0"/>
    <xf numFmtId="165" fontId="76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6" fillId="50" borderId="0" applyNumberFormat="0" applyBorder="0" applyAlignment="0" applyProtection="0"/>
    <xf numFmtId="165" fontId="76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6" fillId="54" borderId="0" applyNumberFormat="0" applyBorder="0" applyAlignment="0" applyProtection="0"/>
    <xf numFmtId="165" fontId="77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</cellStyleXfs>
  <cellXfs count="32">
    <xf numFmtId="165" fontId="0" fillId="0" borderId="0" xfId="0"/>
    <xf numFmtId="165" fontId="55" fillId="0" borderId="0" xfId="0" applyFont="1"/>
    <xf numFmtId="165" fontId="57" fillId="0" borderId="0" xfId="0" applyFont="1"/>
    <xf numFmtId="2" fontId="57" fillId="0" borderId="0" xfId="0" applyNumberFormat="1" applyFont="1"/>
    <xf numFmtId="2" fontId="57" fillId="0" borderId="2" xfId="0" applyNumberFormat="1" applyFont="1" applyBorder="1"/>
    <xf numFmtId="165" fontId="57" fillId="0" borderId="0" xfId="0" applyFont="1" applyAlignment="1">
      <alignment vertical="top"/>
    </xf>
    <xf numFmtId="2" fontId="57" fillId="0" borderId="0" xfId="0" applyNumberFormat="1" applyFont="1" applyBorder="1"/>
    <xf numFmtId="166" fontId="56" fillId="0" borderId="1" xfId="0" applyNumberFormat="1" applyFont="1" applyBorder="1"/>
    <xf numFmtId="166" fontId="57" fillId="0" borderId="0" xfId="0" applyNumberFormat="1" applyFont="1" applyAlignment="1">
      <alignment vertical="top"/>
    </xf>
    <xf numFmtId="166" fontId="58" fillId="0" borderId="15" xfId="0" applyNumberFormat="1" applyFont="1" applyBorder="1"/>
    <xf numFmtId="167" fontId="57" fillId="0" borderId="0" xfId="6080" applyNumberFormat="1" applyFont="1" applyAlignment="1">
      <alignment vertical="top"/>
    </xf>
    <xf numFmtId="167" fontId="57" fillId="0" borderId="0" xfId="6080" applyNumberFormat="1" applyFont="1"/>
    <xf numFmtId="167" fontId="58" fillId="0" borderId="15" xfId="6080" applyNumberFormat="1" applyFont="1" applyBorder="1"/>
    <xf numFmtId="167" fontId="56" fillId="0" borderId="1" xfId="6080" applyNumberFormat="1" applyFont="1" applyBorder="1"/>
    <xf numFmtId="165" fontId="57" fillId="0" borderId="0" xfId="0" applyFont="1"/>
    <xf numFmtId="165" fontId="59" fillId="0" borderId="2" xfId="0" applyFont="1" applyBorder="1" applyAlignment="1">
      <alignment horizontal="right"/>
    </xf>
    <xf numFmtId="4" fontId="57" fillId="0" borderId="0" xfId="0" applyNumberFormat="1" applyFont="1"/>
    <xf numFmtId="49" fontId="57" fillId="0" borderId="0" xfId="0" applyNumberFormat="1" applyFont="1" applyAlignment="1">
      <alignment vertical="top" wrapText="1"/>
    </xf>
    <xf numFmtId="49" fontId="57" fillId="0" borderId="0" xfId="0" applyNumberFormat="1" applyFont="1"/>
    <xf numFmtId="49" fontId="57" fillId="0" borderId="0" xfId="0" applyNumberFormat="1" applyFont="1" applyAlignment="1">
      <alignment horizontal="left" indent="1"/>
    </xf>
    <xf numFmtId="49" fontId="57" fillId="0" borderId="2" xfId="0" applyNumberFormat="1" applyFont="1" applyBorder="1" applyAlignment="1">
      <alignment horizontal="left" indent="1"/>
    </xf>
    <xf numFmtId="49" fontId="58" fillId="0" borderId="15" xfId="0" applyNumberFormat="1" applyFont="1" applyBorder="1" applyAlignment="1">
      <alignment horizontal="left" indent="1"/>
    </xf>
    <xf numFmtId="49" fontId="56" fillId="0" borderId="1" xfId="0" applyNumberFormat="1" applyFont="1" applyFill="1" applyBorder="1"/>
    <xf numFmtId="49" fontId="60" fillId="0" borderId="0" xfId="0" applyNumberFormat="1" applyFont="1" applyAlignment="1">
      <alignment vertical="center"/>
    </xf>
    <xf numFmtId="165" fontId="24" fillId="0" borderId="0" xfId="0" applyFont="1" applyAlignment="1">
      <alignment horizontal="center"/>
    </xf>
    <xf numFmtId="165" fontId="57" fillId="0" borderId="1" xfId="0" applyFont="1" applyBorder="1" applyAlignment="1">
      <alignment horizontal="center"/>
    </xf>
    <xf numFmtId="165" fontId="57" fillId="0" borderId="32" xfId="0" applyFont="1" applyBorder="1" applyAlignment="1">
      <alignment horizontal="right" wrapText="1"/>
    </xf>
    <xf numFmtId="165" fontId="57" fillId="0" borderId="2" xfId="0" applyFont="1" applyBorder="1" applyAlignment="1">
      <alignment horizontal="right" wrapText="1"/>
    </xf>
    <xf numFmtId="165" fontId="59" fillId="0" borderId="32" xfId="0" applyFont="1" applyBorder="1" applyAlignment="1">
      <alignment horizontal="right" wrapText="1"/>
    </xf>
    <xf numFmtId="165" fontId="59" fillId="0" borderId="2" xfId="0" applyFont="1" applyBorder="1" applyAlignment="1">
      <alignment horizontal="right"/>
    </xf>
    <xf numFmtId="165" fontId="59" fillId="0" borderId="32" xfId="0" applyFont="1" applyBorder="1" applyAlignment="1">
      <alignment horizontal="center" wrapText="1"/>
    </xf>
    <xf numFmtId="165" fontId="59" fillId="0" borderId="32" xfId="0" applyFont="1" applyBorder="1" applyAlignment="1">
      <alignment horizontal="center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CCFFFF"/>
      <color rgb="FFCCEC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FY 2017 Request</a:t>
            </a:r>
          </a:p>
        </c:rich>
      </c:tx>
      <c:layout>
        <c:manualLayout>
          <c:xMode val="edge"/>
          <c:yMode val="edge"/>
          <c:x val="0.20677781620202881"/>
          <c:y val="1.2746972594008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81334054348734"/>
          <c:y val="0.24056361096751103"/>
          <c:w val="0.48046575836311917"/>
          <c:h val="0.679040367638286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4978487976306021"/>
                  <c:y val="-0.210806855953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37124321461671"/>
                      <c:h val="0.1145882595530372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18772954585497E-3"/>
                  <c:y val="0.100369928748652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CB4395C8-A15A-48C0-BA1A-3994016D22EB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F4B4FEF2-4C2D-483E-861C-39314DF6D903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9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58453594598163E-2"/>
                      <c:h val="0.1181463443060557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5479211993774199E-3"/>
                  <c:y val="-5.9373227961727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5FD7C789-EF08-435B-977B-12EC9156B01C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CEB7B1A6-3069-4019-B050-82FE891569F2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9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52098503905734"/>
                      <c:h val="0.1039140052939818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348440573751265"/>
                  <c:y val="0.134849170826170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3A0AFA4E-6538-43DB-A1F9-26C54248B794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06EF3C79-960D-4288-9408-450A93B371E9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9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59406858202039"/>
                      <c:h val="0.10747209004700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3.3115902217505482E-2"/>
                  <c:y val="-2.4435917492777368E-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DB26334-EB3A-403F-94C5-837B28EF69B2}" type="VALUE">
                      <a:rPr lang="en-US" sz="900" baseline="0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/>
                      <a:t>,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66DC391-F7DF-4688-AD9F-B3080FA277CC}" type="PERCENTAGE">
                      <a:rPr lang="en-US" sz="900" baseline="0"/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87885608367535"/>
                      <c:h val="0.1156377544731008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(OrgExbyApprop!$A$5:$A$7,OrgExbyApprop!$A$10:$A$11)</c:f>
              <c:strCache>
                <c:ptCount val="5"/>
                <c:pt idx="0">
                  <c:v>Agency Operations &amp; Award
   Management (AOAM)</c:v>
                </c:pt>
                <c:pt idx="1">
                  <c:v>National Science Board (NSB)</c:v>
                </c:pt>
                <c:pt idx="2">
                  <c:v>Office of Inspector General (OIG)</c:v>
                </c:pt>
                <c:pt idx="3">
                  <c:v>Research and Related Activities</c:v>
                </c:pt>
                <c:pt idx="4">
                  <c:v>Education and Human Resources</c:v>
                </c:pt>
              </c:strCache>
            </c:strRef>
          </c:cat>
          <c:val>
            <c:numRef>
              <c:f>(OrgExbyApprop!$D$5:$D$7,OrgExbyApprop!$D$10:$D$11)</c:f>
              <c:numCache>
                <c:formatCode>0.00</c:formatCode>
                <c:ptCount val="5"/>
                <c:pt idx="0" formatCode="&quot;$&quot;#,##0.00">
                  <c:v>373.02</c:v>
                </c:pt>
                <c:pt idx="1">
                  <c:v>4.38</c:v>
                </c:pt>
                <c:pt idx="2">
                  <c:v>15.2</c:v>
                </c:pt>
                <c:pt idx="3">
                  <c:v>128.75</c:v>
                </c:pt>
                <c:pt idx="4">
                  <c:v>20.18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OrgExbyApprop!#REF!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519619092839529"/>
          <c:y val="0.29783653368195012"/>
          <c:w val="0.35864283979021672"/>
          <c:h val="0.5187194480990301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1234440</xdr:colOff>
      <xdr:row>15</xdr:row>
      <xdr:rowOff>57784</xdr:rowOff>
    </xdr:from>
    <xdr:to>
      <xdr:col>7</xdr:col>
      <xdr:colOff>335280</xdr:colOff>
      <xdr:row>33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tabSelected="1" zoomScaleNormal="100" workbookViewId="0">
      <selection activeCell="A5" sqref="A5"/>
    </sheetView>
  </sheetViews>
  <sheetFormatPr defaultColWidth="8.6640625" defaultRowHeight="13.8" x14ac:dyDescent="0.25"/>
  <cols>
    <col min="1" max="1" width="31.6640625" style="1" customWidth="1"/>
    <col min="2" max="6" width="8.6640625" style="1" customWidth="1"/>
    <col min="7" max="16384" width="8.6640625" style="1"/>
  </cols>
  <sheetData>
    <row r="1" spans="1:6" ht="14.4" customHeight="1" x14ac:dyDescent="0.25">
      <c r="A1" s="24" t="s">
        <v>5</v>
      </c>
      <c r="B1" s="24"/>
      <c r="C1" s="24"/>
      <c r="D1" s="24"/>
      <c r="E1" s="24"/>
      <c r="F1" s="24"/>
    </row>
    <row r="2" spans="1:6" ht="13.95" customHeight="1" thickBot="1" x14ac:dyDescent="0.3">
      <c r="A2" s="25" t="s">
        <v>6</v>
      </c>
      <c r="B2" s="25"/>
      <c r="C2" s="25"/>
      <c r="D2" s="25"/>
      <c r="E2" s="25"/>
      <c r="F2" s="25"/>
    </row>
    <row r="3" spans="1:6" s="14" customFormat="1" ht="25.2" customHeight="1" x14ac:dyDescent="0.2">
      <c r="A3" s="26"/>
      <c r="B3" s="26" t="s">
        <v>13</v>
      </c>
      <c r="C3" s="26" t="s">
        <v>14</v>
      </c>
      <c r="D3" s="28" t="s">
        <v>12</v>
      </c>
      <c r="E3" s="30" t="s">
        <v>15</v>
      </c>
      <c r="F3" s="31"/>
    </row>
    <row r="4" spans="1:6" s="14" customFormat="1" ht="13.2" customHeight="1" x14ac:dyDescent="0.2">
      <c r="A4" s="27"/>
      <c r="B4" s="27"/>
      <c r="C4" s="27"/>
      <c r="D4" s="29"/>
      <c r="E4" s="15" t="s">
        <v>7</v>
      </c>
      <c r="F4" s="15" t="s">
        <v>8</v>
      </c>
    </row>
    <row r="5" spans="1:6" s="5" customFormat="1" ht="25.2" customHeight="1" x14ac:dyDescent="0.3">
      <c r="A5" s="17" t="s">
        <v>9</v>
      </c>
      <c r="B5" s="8">
        <v>306.56</v>
      </c>
      <c r="C5" s="8">
        <v>330</v>
      </c>
      <c r="D5" s="8">
        <v>373.02</v>
      </c>
      <c r="E5" s="8">
        <f>D5-C5</f>
        <v>43.019999999999982</v>
      </c>
      <c r="F5" s="10">
        <f>E5/C5</f>
        <v>0.13036363636363632</v>
      </c>
    </row>
    <row r="6" spans="1:6" s="2" customFormat="1" ht="13.95" customHeight="1" x14ac:dyDescent="0.2">
      <c r="A6" s="18" t="s">
        <v>0</v>
      </c>
      <c r="B6" s="3">
        <v>4.1500000000000004</v>
      </c>
      <c r="C6" s="3">
        <v>4.37</v>
      </c>
      <c r="D6" s="6">
        <v>4.38</v>
      </c>
      <c r="E6" s="16">
        <f>D6-C6</f>
        <v>9.9999999999997868E-3</v>
      </c>
      <c r="F6" s="11">
        <f>E6/C6</f>
        <v>2.2883295194507519E-3</v>
      </c>
    </row>
    <row r="7" spans="1:6" s="2" customFormat="1" ht="13.95" customHeight="1" x14ac:dyDescent="0.2">
      <c r="A7" s="18" t="s">
        <v>16</v>
      </c>
      <c r="B7" s="3">
        <v>14.6</v>
      </c>
      <c r="C7" s="3">
        <v>15.16</v>
      </c>
      <c r="D7" s="6">
        <v>15.2</v>
      </c>
      <c r="E7" s="3">
        <f>D7-C7</f>
        <v>3.9999999999999147E-2</v>
      </c>
      <c r="F7" s="11">
        <f>E7/C7</f>
        <v>2.6385224274405768E-3</v>
      </c>
    </row>
    <row r="8" spans="1:6" s="2" customFormat="1" ht="9" customHeight="1" x14ac:dyDescent="0.2">
      <c r="A8" s="18"/>
      <c r="B8" s="3"/>
      <c r="C8" s="3"/>
      <c r="F8" s="11"/>
    </row>
    <row r="9" spans="1:6" s="2" customFormat="1" ht="13.95" customHeight="1" x14ac:dyDescent="0.2">
      <c r="A9" s="18" t="s">
        <v>10</v>
      </c>
      <c r="B9" s="3"/>
      <c r="C9" s="3"/>
      <c r="F9" s="11"/>
    </row>
    <row r="10" spans="1:6" s="2" customFormat="1" ht="13.95" customHeight="1" x14ac:dyDescent="0.2">
      <c r="A10" s="19" t="s">
        <v>1</v>
      </c>
      <c r="B10" s="3">
        <v>107.3</v>
      </c>
      <c r="C10" s="3">
        <v>110.74</v>
      </c>
      <c r="D10" s="3">
        <v>128.75</v>
      </c>
      <c r="E10" s="3">
        <f>D10-C10</f>
        <v>18.010000000000005</v>
      </c>
      <c r="F10" s="11">
        <f>E10/C10</f>
        <v>0.16263319487086875</v>
      </c>
    </row>
    <row r="11" spans="1:6" s="2" customFormat="1" ht="13.95" customHeight="1" x14ac:dyDescent="0.2">
      <c r="A11" s="20" t="s">
        <v>2</v>
      </c>
      <c r="B11" s="4">
        <v>16.21</v>
      </c>
      <c r="C11" s="4">
        <v>17.28</v>
      </c>
      <c r="D11" s="3">
        <v>20.18</v>
      </c>
      <c r="E11" s="3">
        <f>D11-C11</f>
        <v>2.8999999999999986</v>
      </c>
      <c r="F11" s="11">
        <f>E11/C11</f>
        <v>0.16782407407407399</v>
      </c>
    </row>
    <row r="12" spans="1:6" ht="13.95" customHeight="1" thickBot="1" x14ac:dyDescent="0.3">
      <c r="A12" s="21" t="s">
        <v>3</v>
      </c>
      <c r="B12" s="9">
        <f>B10+B11+0.01</f>
        <v>123.52</v>
      </c>
      <c r="C12" s="9">
        <f>C10+C11-0.01</f>
        <v>128.01</v>
      </c>
      <c r="D12" s="9">
        <f>D10+D11+0.01</f>
        <v>148.94</v>
      </c>
      <c r="E12" s="9">
        <f>D12-C12</f>
        <v>20.930000000000007</v>
      </c>
      <c r="F12" s="12">
        <f>E12/C12</f>
        <v>0.16350285133973916</v>
      </c>
    </row>
    <row r="13" spans="1:6" ht="13.95" customHeight="1" thickBot="1" x14ac:dyDescent="0.3">
      <c r="A13" s="22" t="s">
        <v>4</v>
      </c>
      <c r="B13" s="7">
        <f>SUM(B5:B7,B12)</f>
        <v>448.83</v>
      </c>
      <c r="C13" s="7">
        <f>SUM(C5:C7,C12)</f>
        <v>477.54</v>
      </c>
      <c r="D13" s="7">
        <f>SUM(D5:D7,D12)-0.01</f>
        <v>541.53</v>
      </c>
      <c r="E13" s="7">
        <f>D13-C13</f>
        <v>63.989999999999952</v>
      </c>
      <c r="F13" s="13">
        <f>E13/C13</f>
        <v>0.1339992461364492</v>
      </c>
    </row>
    <row r="14" spans="1:6" ht="13.95" customHeight="1" x14ac:dyDescent="0.25">
      <c r="A14" s="23" t="s">
        <v>11</v>
      </c>
    </row>
  </sheetData>
  <mergeCells count="7">
    <mergeCell ref="A1:F1"/>
    <mergeCell ref="A2:F2"/>
    <mergeCell ref="B3:B4"/>
    <mergeCell ref="C3:C4"/>
    <mergeCell ref="A3:A4"/>
    <mergeCell ref="D3:D4"/>
    <mergeCell ref="E3:F3"/>
  </mergeCells>
  <pageMargins left="0.7" right="0.7" top="0.75" bottom="0.75" header="0.3" footer="0.3"/>
  <pageSetup orientation="portrait" horizontalDpi="4294967293" r:id="rId1"/>
  <ignoredErrors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OrgExbyApprop</vt:lpstr>
      <vt:lpstr>OrgExbyApprop!Print_Area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2015-08-14T15:08:41Z</cp:lastPrinted>
  <dcterms:created xsi:type="dcterms:W3CDTF">2014-03-20T19:20:58Z</dcterms:created>
  <dcterms:modified xsi:type="dcterms:W3CDTF">2016-02-05T23:32:33Z</dcterms:modified>
</cp:coreProperties>
</file>