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0" yWindow="60" windowWidth="7390" windowHeight="10320"/>
  </bookViews>
  <sheets>
    <sheet name="NSTC xCuts -FY17 Request" sheetId="9" r:id="rId1"/>
  </sheets>
  <definedNames>
    <definedName name="_xlnm.Print_Area" localSheetId="0">'NSTC xCuts -FY17 Request'!$A$1:$H$53</definedName>
  </definedNames>
  <calcPr calcId="152511"/>
</workbook>
</file>

<file path=xl/calcChain.xml><?xml version="1.0" encoding="utf-8"?>
<calcChain xmlns="http://schemas.openxmlformats.org/spreadsheetml/2006/main">
  <c r="D51" i="9" l="1"/>
  <c r="H50" i="9"/>
  <c r="G50" i="9"/>
  <c r="E50" i="9"/>
  <c r="F49" i="9"/>
  <c r="E49" i="9" s="1"/>
  <c r="D49" i="9"/>
  <c r="C49" i="9"/>
  <c r="C51" i="9" s="1"/>
  <c r="B49" i="9"/>
  <c r="B51" i="9" s="1"/>
  <c r="H48" i="9"/>
  <c r="G48" i="9"/>
  <c r="E48" i="9"/>
  <c r="H47" i="9"/>
  <c r="G47" i="9"/>
  <c r="E47" i="9"/>
  <c r="G46" i="9"/>
  <c r="H46" i="9" s="1"/>
  <c r="E46" i="9"/>
  <c r="G45" i="9"/>
  <c r="H45" i="9" s="1"/>
  <c r="E45" i="9"/>
  <c r="G44" i="9"/>
  <c r="H44" i="9" s="1"/>
  <c r="E44" i="9"/>
  <c r="H43" i="9"/>
  <c r="G43" i="9"/>
  <c r="E43" i="9"/>
  <c r="H42" i="9"/>
  <c r="G42" i="9"/>
  <c r="E42" i="9"/>
  <c r="G41" i="9"/>
  <c r="H41" i="9" s="1"/>
  <c r="E41" i="9"/>
  <c r="F35" i="9"/>
  <c r="B35" i="9"/>
  <c r="H34" i="9"/>
  <c r="G34" i="9"/>
  <c r="E34" i="9"/>
  <c r="F33" i="9"/>
  <c r="D33" i="9"/>
  <c r="D35" i="9" s="1"/>
  <c r="E35" i="9" s="1"/>
  <c r="C33" i="9"/>
  <c r="C35" i="9" s="1"/>
  <c r="B33" i="9"/>
  <c r="H32" i="9"/>
  <c r="G32" i="9"/>
  <c r="E32" i="9"/>
  <c r="H31" i="9"/>
  <c r="G31" i="9"/>
  <c r="E31" i="9"/>
  <c r="H30" i="9"/>
  <c r="G30" i="9"/>
  <c r="E30" i="9"/>
  <c r="G29" i="9"/>
  <c r="H29" i="9" s="1"/>
  <c r="E29" i="9"/>
  <c r="G28" i="9"/>
  <c r="H28" i="9" s="1"/>
  <c r="E28" i="9"/>
  <c r="G27" i="9"/>
  <c r="H27" i="9" s="1"/>
  <c r="E27" i="9"/>
  <c r="H26" i="9"/>
  <c r="G26" i="9"/>
  <c r="E26" i="9"/>
  <c r="G25" i="9"/>
  <c r="H25" i="9" s="1"/>
  <c r="E25" i="9"/>
  <c r="F19" i="9"/>
  <c r="C19" i="9"/>
  <c r="B19" i="9"/>
  <c r="G18" i="9"/>
  <c r="H18" i="9" s="1"/>
  <c r="E18" i="9"/>
  <c r="F17" i="9"/>
  <c r="G17" i="9" s="1"/>
  <c r="H17" i="9" s="1"/>
  <c r="D17" i="9"/>
  <c r="D19" i="9" s="1"/>
  <c r="C17" i="9"/>
  <c r="B17" i="9"/>
  <c r="H16" i="9"/>
  <c r="G16" i="9"/>
  <c r="E16" i="9"/>
  <c r="G15" i="9"/>
  <c r="H15" i="9" s="1"/>
  <c r="E15" i="9"/>
  <c r="G14" i="9"/>
  <c r="H14" i="9" s="1"/>
  <c r="E14" i="9"/>
  <c r="H13" i="9"/>
  <c r="G13" i="9"/>
  <c r="E13" i="9"/>
  <c r="G12" i="9"/>
  <c r="H12" i="9" s="1"/>
  <c r="E12" i="9"/>
  <c r="G11" i="9"/>
  <c r="H11" i="9" s="1"/>
  <c r="E11" i="9"/>
  <c r="G10" i="9"/>
  <c r="H10" i="9" s="1"/>
  <c r="E10" i="9"/>
  <c r="H9" i="9"/>
  <c r="G9" i="9"/>
  <c r="E9" i="9"/>
  <c r="E19" i="9" l="1"/>
  <c r="G35" i="9"/>
  <c r="H35" i="9" s="1"/>
  <c r="G33" i="9"/>
  <c r="E17" i="9"/>
  <c r="G19" i="9"/>
  <c r="H19" i="9" s="1"/>
  <c r="H33" i="9"/>
  <c r="G49" i="9"/>
  <c r="E33" i="9"/>
  <c r="H49" i="9"/>
  <c r="F51" i="9"/>
  <c r="G51" i="9" l="1"/>
  <c r="H51" i="9" s="1"/>
  <c r="E51" i="9"/>
</calcChain>
</file>

<file path=xl/sharedStrings.xml><?xml version="1.0" encoding="utf-8"?>
<sst xmlns="http://schemas.openxmlformats.org/spreadsheetml/2006/main" count="69" uniqueCount="29">
  <si>
    <t>(Dollars in Millions)</t>
  </si>
  <si>
    <t>Amount</t>
  </si>
  <si>
    <t>Percent</t>
  </si>
  <si>
    <t>BIO</t>
  </si>
  <si>
    <t>CISE</t>
  </si>
  <si>
    <t>ENG</t>
  </si>
  <si>
    <t>GEO</t>
  </si>
  <si>
    <t>MPS</t>
  </si>
  <si>
    <t>SBE</t>
  </si>
  <si>
    <t>OISE</t>
  </si>
  <si>
    <t>Totals may not add due to rounding.</t>
  </si>
  <si>
    <t>National Science Foundation</t>
  </si>
  <si>
    <t>R&amp;RA</t>
  </si>
  <si>
    <t>EHR</t>
  </si>
  <si>
    <t>NSTC Crosscuts Summary</t>
  </si>
  <si>
    <t>National Nanotechnology Initiative (NNI)</t>
  </si>
  <si>
    <t>Networking &amp; Information Technology R&amp;D (NITRD)</t>
  </si>
  <si>
    <t>U.S. Global Change Research Program (USGCRP)</t>
  </si>
  <si>
    <t>NSF Total</t>
  </si>
  <si>
    <t>IA</t>
  </si>
  <si>
    <t>FY 2017 Request to Congress</t>
  </si>
  <si>
    <t>FY 2016
Estimate</t>
  </si>
  <si>
    <t>FY 2016 Estimate</t>
  </si>
  <si>
    <t>FY 2015
 Actual</t>
  </si>
  <si>
    <t>FY 2017
Request
(Discretionary)</t>
  </si>
  <si>
    <t>FY 2017
Request</t>
  </si>
  <si>
    <r>
      <t>FY 2017
Request
(Mandatory)</t>
    </r>
    <r>
      <rPr>
        <b/>
        <vertAlign val="superscript"/>
        <sz val="11"/>
        <color theme="1"/>
        <rFont val="Arial"/>
        <family val="2"/>
      </rPr>
      <t>1</t>
    </r>
  </si>
  <si>
    <t>FY 2017 Request
change over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</si>
  <si>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Includes only new mandatory funding.  Excludes H1-B Non-Immigrant Petitioner mandatory funds.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</si>
</sst>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3" x14ac:knownFonts="1">
    <font>
      <sz val="11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2"/>
    </font>
    <font>
      <b/>
      <vertAlign val="superscript"/>
      <sz val="11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0" fontId="8" fillId="0" borderId="16" xfId="0" applyFont="1" applyFill="1" applyBorder="1" applyAlignment="1" applyProtection="1">
      <alignment vertical="top" wrapText="1" readingOrder="1"/>
      <protection locked="0"/>
    </xf>
    <xf numFmtId="0" fontId="8" fillId="0" borderId="2" xfId="0" applyFont="1" applyFill="1" applyBorder="1" applyAlignment="1" applyProtection="1">
      <alignment vertical="top" wrapText="1" readingOrder="1"/>
      <protection locked="0"/>
    </xf>
    <xf numFmtId="0" fontId="3" fillId="0" borderId="16" xfId="0" applyFont="1" applyFill="1" applyBorder="1" applyAlignment="1" applyProtection="1">
      <alignment wrapText="1" readingOrder="1"/>
      <protection locked="0"/>
    </xf>
    <xf numFmtId="164" fontId="3" fillId="0" borderId="16" xfId="0" applyNumberFormat="1" applyFont="1" applyFill="1" applyBorder="1" applyAlignment="1" applyProtection="1">
      <alignment horizontal="right" wrapText="1" readingOrder="1"/>
      <protection locked="0"/>
    </xf>
    <xf numFmtId="164" fontId="3" fillId="0" borderId="17" xfId="0" applyNumberFormat="1" applyFont="1" applyFill="1" applyBorder="1" applyAlignment="1" applyProtection="1">
      <alignment horizontal="right" wrapText="1" readingOrder="1"/>
      <protection locked="0"/>
    </xf>
    <xf numFmtId="0" fontId="3" fillId="0" borderId="2" xfId="0" applyFont="1" applyFill="1" applyBorder="1" applyAlignment="1" applyProtection="1">
      <alignment wrapText="1" readingOrder="1"/>
      <protection locked="0"/>
    </xf>
    <xf numFmtId="165" fontId="3" fillId="0" borderId="2" xfId="0" applyNumberFormat="1" applyFont="1" applyFill="1" applyBorder="1" applyAlignment="1" applyProtection="1">
      <alignment horizontal="right" wrapText="1" readingOrder="1"/>
      <protection locked="0"/>
    </xf>
    <xf numFmtId="165" fontId="3" fillId="0" borderId="0" xfId="0" applyNumberFormat="1" applyFont="1" applyFill="1" applyBorder="1" applyAlignment="1" applyProtection="1">
      <alignment horizontal="right" wrapText="1" readingOrder="1"/>
      <protection locked="0"/>
    </xf>
    <xf numFmtId="0" fontId="8" fillId="0" borderId="6" xfId="0" applyFont="1" applyFill="1" applyBorder="1" applyAlignment="1" applyProtection="1">
      <alignment wrapText="1" readingOrder="1"/>
      <protection locked="0"/>
    </xf>
    <xf numFmtId="0" fontId="8" fillId="0" borderId="7" xfId="0" applyFont="1" applyFill="1" applyBorder="1" applyAlignment="1" applyProtection="1">
      <alignment wrapText="1" readingOrder="1"/>
      <protection locked="0"/>
    </xf>
    <xf numFmtId="164" fontId="8" fillId="0" borderId="6" xfId="0" applyNumberFormat="1" applyFont="1" applyFill="1" applyBorder="1" applyAlignment="1" applyProtection="1">
      <alignment horizontal="right" wrapText="1" readingOrder="1"/>
      <protection locked="0"/>
    </xf>
    <xf numFmtId="164" fontId="8" fillId="0" borderId="19" xfId="0" applyNumberFormat="1" applyFont="1" applyFill="1" applyBorder="1" applyAlignment="1" applyProtection="1">
      <alignment horizontal="right" wrapText="1" readingOrder="1"/>
      <protection locked="0"/>
    </xf>
    <xf numFmtId="164" fontId="8" fillId="0" borderId="7" xfId="0" applyNumberFormat="1" applyFont="1" applyFill="1" applyBorder="1" applyAlignment="1" applyProtection="1">
      <alignment horizontal="right" wrapText="1" readingOrder="1"/>
      <protection locked="0"/>
    </xf>
    <xf numFmtId="164" fontId="8" fillId="0" borderId="14" xfId="0" applyNumberFormat="1" applyFont="1" applyFill="1" applyBorder="1" applyAlignment="1" applyProtection="1">
      <alignment horizontal="right" wrapText="1" readingOrder="1"/>
      <protection locked="0"/>
    </xf>
    <xf numFmtId="0" fontId="6" fillId="0" borderId="0" xfId="0" applyFont="1" applyFill="1" applyBorder="1"/>
    <xf numFmtId="0" fontId="8" fillId="0" borderId="0" xfId="0" applyFont="1" applyFill="1" applyBorder="1" applyAlignment="1" applyProtection="1">
      <alignment horizontal="right" vertical="center" wrapText="1" readingOrder="1"/>
      <protection locked="0"/>
    </xf>
    <xf numFmtId="0" fontId="8" fillId="0" borderId="3" xfId="0" applyFont="1" applyFill="1" applyBorder="1" applyAlignment="1">
      <alignment horizontal="right" vertical="center" readingOrder="1"/>
    </xf>
    <xf numFmtId="164" fontId="3" fillId="0" borderId="24" xfId="0" applyNumberFormat="1" applyFont="1" applyFill="1" applyBorder="1" applyAlignment="1" applyProtection="1">
      <alignment horizontal="right" wrapText="1" readingOrder="1"/>
      <protection locked="0"/>
    </xf>
    <xf numFmtId="166" fontId="3" fillId="0" borderId="18" xfId="0" applyNumberFormat="1" applyFont="1" applyFill="1" applyBorder="1" applyAlignment="1" applyProtection="1">
      <alignment horizontal="right" wrapText="1" readingOrder="1"/>
      <protection locked="0"/>
    </xf>
    <xf numFmtId="165" fontId="3" fillId="0" borderId="8" xfId="0" applyNumberFormat="1" applyFont="1" applyFill="1" applyBorder="1" applyAlignment="1" applyProtection="1">
      <alignment horizontal="right" wrapText="1" readingOrder="1"/>
      <protection locked="0"/>
    </xf>
    <xf numFmtId="166" fontId="3" fillId="0" borderId="3" xfId="0" applyNumberFormat="1" applyFont="1" applyFill="1" applyBorder="1" applyAlignment="1" applyProtection="1">
      <alignment horizontal="right" wrapText="1" readingOrder="1"/>
      <protection locked="0"/>
    </xf>
    <xf numFmtId="164" fontId="8" fillId="0" borderId="9" xfId="0" applyNumberFormat="1" applyFont="1" applyFill="1" applyBorder="1" applyAlignment="1" applyProtection="1">
      <alignment horizontal="right" wrapText="1" readingOrder="1"/>
      <protection locked="0"/>
    </xf>
    <xf numFmtId="166" fontId="8" fillId="0" borderId="12" xfId="0" applyNumberFormat="1" applyFont="1" applyFill="1" applyBorder="1" applyAlignment="1" applyProtection="1">
      <alignment horizontal="right" wrapText="1" readingOrder="1"/>
      <protection locked="0"/>
    </xf>
    <xf numFmtId="164" fontId="8" fillId="0" borderId="10" xfId="0" applyNumberFormat="1" applyFont="1" applyFill="1" applyBorder="1" applyAlignment="1" applyProtection="1">
      <alignment horizontal="right" wrapText="1" readingOrder="1"/>
      <protection locked="0"/>
    </xf>
    <xf numFmtId="166" fontId="8" fillId="0" borderId="13" xfId="0" applyNumberFormat="1" applyFont="1" applyFill="1" applyBorder="1" applyAlignment="1" applyProtection="1">
      <alignment horizontal="right" wrapText="1" readingOrder="1"/>
      <protection locked="0"/>
    </xf>
    <xf numFmtId="166" fontId="3" fillId="0" borderId="3" xfId="10" applyNumberFormat="1" applyFont="1" applyFill="1" applyBorder="1" applyAlignment="1" applyProtection="1">
      <alignment horizontal="right" wrapText="1" readingOrder="1"/>
      <protection locked="0"/>
    </xf>
    <xf numFmtId="166" fontId="8" fillId="0" borderId="12" xfId="10" applyNumberFormat="1" applyFont="1" applyFill="1" applyBorder="1" applyAlignment="1" applyProtection="1">
      <alignment horizontal="right" wrapText="1" readingOrder="1"/>
      <protection locked="0"/>
    </xf>
    <xf numFmtId="0" fontId="8" fillId="0" borderId="5" xfId="0" applyFont="1" applyFill="1" applyBorder="1" applyAlignment="1" applyProtection="1">
      <alignment vertical="center" wrapText="1" readingOrder="1"/>
      <protection locked="0"/>
    </xf>
    <xf numFmtId="164" fontId="8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66" fontId="8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0" xfId="0" applyFont="1" applyFill="1" applyAlignment="1">
      <alignment vertical="center" readingOrder="1"/>
    </xf>
    <xf numFmtId="166" fontId="8" fillId="0" borderId="11" xfId="1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8" fillId="0" borderId="20" xfId="0" applyFont="1" applyFill="1" applyBorder="1" applyAlignment="1" applyProtection="1">
      <alignment horizontal="center" vertical="center" wrapText="1" readingOrder="1"/>
      <protection locked="0"/>
    </xf>
    <xf numFmtId="0" fontId="8" fillId="0" borderId="21" xfId="0" applyFont="1" applyFill="1" applyBorder="1" applyAlignment="1" applyProtection="1">
      <alignment horizontal="center" vertical="center" wrapText="1" readingOrder="1"/>
      <protection locked="0"/>
    </xf>
    <xf numFmtId="0" fontId="8" fillId="0" borderId="22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 applyProtection="1">
      <alignment horizontal="center" vertical="top" wrapText="1" readingOrder="1"/>
      <protection locked="0"/>
    </xf>
    <xf numFmtId="0" fontId="8" fillId="0" borderId="24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 wrapText="1"/>
    </xf>
    <xf numFmtId="0" fontId="8" fillId="0" borderId="2" xfId="0" applyFont="1" applyFill="1" applyBorder="1" applyAlignment="1" applyProtection="1">
      <alignment horizontal="right" wrapText="1" readingOrder="1"/>
      <protection locked="0"/>
    </xf>
    <xf numFmtId="0" fontId="8" fillId="0" borderId="0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/>
  </cellXfs>
  <cellStyles count="11">
    <cellStyle name="Currency 2" xfId="5"/>
    <cellStyle name="Currency 2 2" xfId="8"/>
    <cellStyle name="Currency 3" xfId="3"/>
    <cellStyle name="Hyperlink 2" xfId="4"/>
    <cellStyle name="Normal" xfId="0" builtinId="0"/>
    <cellStyle name="Normal 2" xfId="1"/>
    <cellStyle name="Normal 3" xfId="2"/>
    <cellStyle name="Normal 3 2" xfId="7"/>
    <cellStyle name="Normal 4" xfId="9"/>
    <cellStyle name="Percent" xfId="10" builtinId="5"/>
    <cellStyle name="Percent 2" xfId="6"/>
  </cellStyles>
  <dxfs count="0"/>
  <tableStyles count="0" defaultTableStyle="TableStyleMedium2" defaultPivotStyle="PivotStyleLight16"/>
  <colors>
    <mruColors>
      <color rgb="FFFF66FF"/>
      <color rgb="FF66FF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workbookViewId="0">
      <selection sqref="A1:H1"/>
    </sheetView>
  </sheetViews>
  <sheetFormatPr defaultColWidth="8.90625" defaultRowHeight="12.5" x14ac:dyDescent="0.25"/>
  <cols>
    <col min="1" max="1" width="11.54296875" style="1" customWidth="1"/>
    <col min="2" max="3" width="10.6328125" style="1" customWidth="1"/>
    <col min="4" max="4" width="17.453125" style="1" bestFit="1" customWidth="1"/>
    <col min="5" max="5" width="15.453125" style="1" bestFit="1" customWidth="1"/>
    <col min="6" max="6" width="12.81640625" style="1" customWidth="1"/>
    <col min="7" max="8" width="10.6328125" style="1" customWidth="1"/>
    <col min="9" max="10" width="9.6328125" style="1" customWidth="1"/>
    <col min="11" max="16384" width="8.90625" style="1"/>
  </cols>
  <sheetData>
    <row r="1" spans="1:8" ht="15.5" x14ac:dyDescent="0.25">
      <c r="A1" s="42" t="s">
        <v>11</v>
      </c>
      <c r="B1" s="42"/>
      <c r="C1" s="42"/>
      <c r="D1" s="42"/>
      <c r="E1" s="42"/>
      <c r="F1" s="42"/>
      <c r="G1" s="42"/>
      <c r="H1" s="42"/>
    </row>
    <row r="2" spans="1:8" ht="15.5" x14ac:dyDescent="0.25">
      <c r="A2" s="42" t="s">
        <v>14</v>
      </c>
      <c r="B2" s="42"/>
      <c r="C2" s="42"/>
      <c r="D2" s="42"/>
      <c r="E2" s="42"/>
      <c r="F2" s="42"/>
      <c r="G2" s="42"/>
      <c r="H2" s="42"/>
    </row>
    <row r="3" spans="1:8" ht="18.75" customHeight="1" x14ac:dyDescent="0.25">
      <c r="A3" s="42" t="s">
        <v>20</v>
      </c>
      <c r="B3" s="42"/>
      <c r="C3" s="42"/>
      <c r="D3" s="42"/>
      <c r="E3" s="42"/>
      <c r="F3" s="42"/>
      <c r="G3" s="42"/>
      <c r="H3" s="42"/>
    </row>
    <row r="4" spans="1:8" ht="13.5" customHeight="1" thickBot="1" x14ac:dyDescent="0.3">
      <c r="A4" s="41" t="s">
        <v>0</v>
      </c>
      <c r="B4" s="41"/>
      <c r="C4" s="41"/>
      <c r="D4" s="41"/>
      <c r="E4" s="41"/>
      <c r="F4" s="41"/>
      <c r="G4" s="41"/>
      <c r="H4" s="41"/>
    </row>
    <row r="5" spans="1:8" ht="14.5" thickBot="1" x14ac:dyDescent="0.3">
      <c r="A5" s="2"/>
      <c r="B5" s="38" t="s">
        <v>15</v>
      </c>
      <c r="C5" s="39"/>
      <c r="D5" s="39"/>
      <c r="E5" s="39"/>
      <c r="F5" s="39"/>
      <c r="G5" s="39"/>
      <c r="H5" s="40"/>
    </row>
    <row r="6" spans="1:8" ht="27.65" customHeight="1" x14ac:dyDescent="0.25">
      <c r="A6" s="3"/>
      <c r="B6" s="46" t="s">
        <v>23</v>
      </c>
      <c r="C6" s="47" t="s">
        <v>21</v>
      </c>
      <c r="D6" s="48" t="s">
        <v>24</v>
      </c>
      <c r="E6" s="48" t="s">
        <v>26</v>
      </c>
      <c r="F6" s="43" t="s">
        <v>25</v>
      </c>
      <c r="G6" s="49" t="s">
        <v>27</v>
      </c>
      <c r="H6" s="50"/>
    </row>
    <row r="7" spans="1:8" ht="14" x14ac:dyDescent="0.25">
      <c r="A7" s="3"/>
      <c r="B7" s="46"/>
      <c r="C7" s="47"/>
      <c r="D7" s="47"/>
      <c r="E7" s="47"/>
      <c r="F7" s="44"/>
      <c r="G7" s="51" t="s">
        <v>22</v>
      </c>
      <c r="H7" s="52"/>
    </row>
    <row r="8" spans="1:8" ht="14.5" thickBot="1" x14ac:dyDescent="0.3">
      <c r="A8" s="3"/>
      <c r="B8" s="46"/>
      <c r="C8" s="47"/>
      <c r="D8" s="47"/>
      <c r="E8" s="47"/>
      <c r="F8" s="45"/>
      <c r="G8" s="17" t="s">
        <v>1</v>
      </c>
      <c r="H8" s="18" t="s">
        <v>2</v>
      </c>
    </row>
    <row r="9" spans="1:8" ht="14" x14ac:dyDescent="0.3">
      <c r="A9" s="4" t="s">
        <v>3</v>
      </c>
      <c r="B9" s="5">
        <v>48.8</v>
      </c>
      <c r="C9" s="6">
        <v>48.8</v>
      </c>
      <c r="D9" s="6">
        <v>48.8</v>
      </c>
      <c r="E9" s="6">
        <f>F9-D9</f>
        <v>0</v>
      </c>
      <c r="F9" s="19">
        <v>48.8</v>
      </c>
      <c r="G9" s="6">
        <f>$F9-C9</f>
        <v>0</v>
      </c>
      <c r="H9" s="20">
        <f>IF(C9=0,"N/A",$G9/C9)</f>
        <v>0</v>
      </c>
    </row>
    <row r="10" spans="1:8" ht="14" x14ac:dyDescent="0.3">
      <c r="A10" s="7" t="s">
        <v>4</v>
      </c>
      <c r="B10" s="8">
        <v>13.75</v>
      </c>
      <c r="C10" s="9">
        <v>13.75</v>
      </c>
      <c r="D10" s="9">
        <v>13.75</v>
      </c>
      <c r="E10" s="9">
        <f t="shared" ref="E10:E19" si="0">F10-D10</f>
        <v>0</v>
      </c>
      <c r="F10" s="21">
        <v>13.75</v>
      </c>
      <c r="G10" s="9">
        <f t="shared" ref="G10:G19" si="1">$F10-C10</f>
        <v>0</v>
      </c>
      <c r="H10" s="22">
        <f t="shared" ref="H10:H19" si="2">IF(C10=0,"N/A",$G10/C10)</f>
        <v>0</v>
      </c>
    </row>
    <row r="11" spans="1:8" ht="14" x14ac:dyDescent="0.3">
      <c r="A11" s="7" t="s">
        <v>5</v>
      </c>
      <c r="B11" s="8">
        <v>219.95</v>
      </c>
      <c r="C11" s="9">
        <v>168.5</v>
      </c>
      <c r="D11" s="9">
        <v>168.5</v>
      </c>
      <c r="E11" s="9">
        <f t="shared" si="0"/>
        <v>0</v>
      </c>
      <c r="F11" s="21">
        <v>168.5</v>
      </c>
      <c r="G11" s="9">
        <f t="shared" si="1"/>
        <v>0</v>
      </c>
      <c r="H11" s="22">
        <f t="shared" si="2"/>
        <v>0</v>
      </c>
    </row>
    <row r="12" spans="1:8" ht="14" x14ac:dyDescent="0.3">
      <c r="A12" s="7" t="s">
        <v>6</v>
      </c>
      <c r="B12" s="8">
        <v>0.3</v>
      </c>
      <c r="C12" s="9">
        <v>0.3</v>
      </c>
      <c r="D12" s="9">
        <v>0.3</v>
      </c>
      <c r="E12" s="9">
        <f t="shared" si="0"/>
        <v>0</v>
      </c>
      <c r="F12" s="21">
        <v>0.3</v>
      </c>
      <c r="G12" s="9">
        <f t="shared" si="1"/>
        <v>0</v>
      </c>
      <c r="H12" s="22">
        <f t="shared" si="2"/>
        <v>0</v>
      </c>
    </row>
    <row r="13" spans="1:8" ht="14" x14ac:dyDescent="0.3">
      <c r="A13" s="7" t="s">
        <v>7</v>
      </c>
      <c r="B13" s="8">
        <v>203.066</v>
      </c>
      <c r="C13" s="9">
        <v>180.62</v>
      </c>
      <c r="D13" s="9">
        <v>180.37</v>
      </c>
      <c r="E13" s="9">
        <f t="shared" si="0"/>
        <v>0</v>
      </c>
      <c r="F13" s="21">
        <v>180.37</v>
      </c>
      <c r="G13" s="9">
        <f t="shared" si="1"/>
        <v>-0.25</v>
      </c>
      <c r="H13" s="22">
        <f t="shared" si="2"/>
        <v>-1.3841213597608239E-3</v>
      </c>
    </row>
    <row r="14" spans="1:8" ht="14" x14ac:dyDescent="0.3">
      <c r="A14" s="7" t="s">
        <v>8</v>
      </c>
      <c r="B14" s="8">
        <v>1.3</v>
      </c>
      <c r="C14" s="9">
        <v>0.53</v>
      </c>
      <c r="D14" s="9">
        <v>0.53</v>
      </c>
      <c r="E14" s="9">
        <f t="shared" si="0"/>
        <v>0</v>
      </c>
      <c r="F14" s="21">
        <v>0.53</v>
      </c>
      <c r="G14" s="9">
        <f t="shared" si="1"/>
        <v>0</v>
      </c>
      <c r="H14" s="22">
        <f t="shared" si="2"/>
        <v>0</v>
      </c>
    </row>
    <row r="15" spans="1:8" ht="14" x14ac:dyDescent="0.3">
      <c r="A15" s="7" t="s">
        <v>9</v>
      </c>
      <c r="B15" s="8">
        <v>0.1</v>
      </c>
      <c r="C15" s="9">
        <v>0.1</v>
      </c>
      <c r="D15" s="9">
        <v>0.1</v>
      </c>
      <c r="E15" s="9">
        <f t="shared" si="0"/>
        <v>0</v>
      </c>
      <c r="F15" s="21">
        <v>0.1</v>
      </c>
      <c r="G15" s="9">
        <f t="shared" si="1"/>
        <v>0</v>
      </c>
      <c r="H15" s="22">
        <f t="shared" si="2"/>
        <v>0</v>
      </c>
    </row>
    <row r="16" spans="1:8" ht="14" x14ac:dyDescent="0.3">
      <c r="A16" s="7" t="s">
        <v>19</v>
      </c>
      <c r="B16" s="8">
        <v>0</v>
      </c>
      <c r="C16" s="9">
        <v>0</v>
      </c>
      <c r="D16" s="9">
        <v>0</v>
      </c>
      <c r="E16" s="9">
        <f t="shared" si="0"/>
        <v>0</v>
      </c>
      <c r="F16" s="21">
        <v>0</v>
      </c>
      <c r="G16" s="9">
        <f t="shared" si="1"/>
        <v>0</v>
      </c>
      <c r="H16" s="22" t="str">
        <f t="shared" si="2"/>
        <v>N/A</v>
      </c>
    </row>
    <row r="17" spans="1:8" ht="14" x14ac:dyDescent="0.3">
      <c r="A17" s="10" t="s">
        <v>12</v>
      </c>
      <c r="B17" s="12">
        <f>SUM(B9:B16)</f>
        <v>487.26600000000002</v>
      </c>
      <c r="C17" s="13">
        <f t="shared" ref="C17:F17" si="3">SUM(C9:C16)</f>
        <v>412.6</v>
      </c>
      <c r="D17" s="13">
        <f t="shared" si="3"/>
        <v>412.35</v>
      </c>
      <c r="E17" s="13">
        <f t="shared" si="0"/>
        <v>0</v>
      </c>
      <c r="F17" s="23">
        <f t="shared" si="3"/>
        <v>412.35</v>
      </c>
      <c r="G17" s="13">
        <f t="shared" si="1"/>
        <v>-0.25</v>
      </c>
      <c r="H17" s="24">
        <f t="shared" si="2"/>
        <v>-6.0591371788657291E-4</v>
      </c>
    </row>
    <row r="18" spans="1:8" ht="14.5" thickBot="1" x14ac:dyDescent="0.35">
      <c r="A18" s="11" t="s">
        <v>13</v>
      </c>
      <c r="B18" s="14">
        <v>2.5</v>
      </c>
      <c r="C18" s="15">
        <v>2.5</v>
      </c>
      <c r="D18" s="15">
        <v>2.5</v>
      </c>
      <c r="E18" s="15">
        <f t="shared" si="0"/>
        <v>0</v>
      </c>
      <c r="F18" s="25">
        <v>2.5</v>
      </c>
      <c r="G18" s="15">
        <f t="shared" si="1"/>
        <v>0</v>
      </c>
      <c r="H18" s="26">
        <f t="shared" si="2"/>
        <v>0</v>
      </c>
    </row>
    <row r="19" spans="1:8" s="34" customFormat="1" ht="15" thickTop="1" thickBot="1" x14ac:dyDescent="0.35">
      <c r="A19" s="29" t="s">
        <v>18</v>
      </c>
      <c r="B19" s="30">
        <f>SUM(B17:B18)</f>
        <v>489.76600000000002</v>
      </c>
      <c r="C19" s="31">
        <f t="shared" ref="C19:F19" si="4">SUM(C17:C18)</f>
        <v>415.1</v>
      </c>
      <c r="D19" s="31">
        <f t="shared" si="4"/>
        <v>414.85</v>
      </c>
      <c r="E19" s="31">
        <f t="shared" si="0"/>
        <v>0</v>
      </c>
      <c r="F19" s="32">
        <f t="shared" si="4"/>
        <v>414.85</v>
      </c>
      <c r="G19" s="31">
        <f t="shared" si="1"/>
        <v>-0.25</v>
      </c>
      <c r="H19" s="33">
        <f t="shared" si="2"/>
        <v>-6.022645145748012E-4</v>
      </c>
    </row>
    <row r="20" spans="1:8" ht="13" thickBot="1" x14ac:dyDescent="0.3">
      <c r="F20" s="16"/>
      <c r="G20" s="16"/>
      <c r="H20" s="16"/>
    </row>
    <row r="21" spans="1:8" ht="18.649999999999999" customHeight="1" thickBot="1" x14ac:dyDescent="0.3">
      <c r="A21" s="2"/>
      <c r="B21" s="38" t="s">
        <v>16</v>
      </c>
      <c r="C21" s="39"/>
      <c r="D21" s="39"/>
      <c r="E21" s="39"/>
      <c r="F21" s="39"/>
      <c r="G21" s="39"/>
      <c r="H21" s="40"/>
    </row>
    <row r="22" spans="1:8" ht="27.65" customHeight="1" x14ac:dyDescent="0.25">
      <c r="A22" s="3"/>
      <c r="B22" s="46" t="s">
        <v>23</v>
      </c>
      <c r="C22" s="47" t="s">
        <v>21</v>
      </c>
      <c r="D22" s="48" t="s">
        <v>24</v>
      </c>
      <c r="E22" s="48" t="s">
        <v>26</v>
      </c>
      <c r="F22" s="43" t="s">
        <v>25</v>
      </c>
      <c r="G22" s="49" t="s">
        <v>27</v>
      </c>
      <c r="H22" s="50"/>
    </row>
    <row r="23" spans="1:8" ht="14" x14ac:dyDescent="0.25">
      <c r="A23" s="3"/>
      <c r="B23" s="46"/>
      <c r="C23" s="47"/>
      <c r="D23" s="47"/>
      <c r="E23" s="47"/>
      <c r="F23" s="44"/>
      <c r="G23" s="51" t="s">
        <v>22</v>
      </c>
      <c r="H23" s="52"/>
    </row>
    <row r="24" spans="1:8" ht="14.5" thickBot="1" x14ac:dyDescent="0.3">
      <c r="A24" s="3"/>
      <c r="B24" s="46"/>
      <c r="C24" s="47"/>
      <c r="D24" s="47"/>
      <c r="E24" s="47"/>
      <c r="F24" s="45"/>
      <c r="G24" s="17" t="s">
        <v>1</v>
      </c>
      <c r="H24" s="18" t="s">
        <v>2</v>
      </c>
    </row>
    <row r="25" spans="1:8" ht="14" x14ac:dyDescent="0.3">
      <c r="A25" s="4" t="s">
        <v>3</v>
      </c>
      <c r="B25" s="5">
        <v>99</v>
      </c>
      <c r="C25" s="6">
        <v>99</v>
      </c>
      <c r="D25" s="6">
        <v>99</v>
      </c>
      <c r="E25" s="6">
        <f t="shared" ref="E25:E35" si="5">F25-D25</f>
        <v>0</v>
      </c>
      <c r="F25" s="19">
        <v>99</v>
      </c>
      <c r="G25" s="6">
        <f t="shared" ref="G25:G35" si="6">$F25-C25</f>
        <v>0</v>
      </c>
      <c r="H25" s="20">
        <f t="shared" ref="H25:H35" si="7">IF(C25=0,"N/A",$G25/C25)</f>
        <v>0</v>
      </c>
    </row>
    <row r="26" spans="1:8" ht="14" x14ac:dyDescent="0.3">
      <c r="A26" s="7" t="s">
        <v>4</v>
      </c>
      <c r="B26" s="8">
        <v>932.98</v>
      </c>
      <c r="C26" s="9">
        <v>935.82</v>
      </c>
      <c r="D26" s="9">
        <v>938.43</v>
      </c>
      <c r="E26" s="9">
        <f t="shared" si="5"/>
        <v>56.370000000000005</v>
      </c>
      <c r="F26" s="21">
        <v>994.8</v>
      </c>
      <c r="G26" s="9">
        <f t="shared" si="6"/>
        <v>58.979999999999905</v>
      </c>
      <c r="H26" s="27">
        <f t="shared" si="7"/>
        <v>6.3024940693723053E-2</v>
      </c>
    </row>
    <row r="27" spans="1:8" ht="14" x14ac:dyDescent="0.3">
      <c r="A27" s="7" t="s">
        <v>5</v>
      </c>
      <c r="B27" s="8">
        <v>28.97</v>
      </c>
      <c r="C27" s="9">
        <v>29.3</v>
      </c>
      <c r="D27" s="9">
        <v>29.8</v>
      </c>
      <c r="E27" s="9">
        <f t="shared" si="5"/>
        <v>0</v>
      </c>
      <c r="F27" s="21">
        <v>29.8</v>
      </c>
      <c r="G27" s="9">
        <f t="shared" si="6"/>
        <v>0.5</v>
      </c>
      <c r="H27" s="22">
        <f t="shared" si="7"/>
        <v>1.7064846416382253E-2</v>
      </c>
    </row>
    <row r="28" spans="1:8" ht="14" x14ac:dyDescent="0.3">
      <c r="A28" s="7" t="s">
        <v>6</v>
      </c>
      <c r="B28" s="8">
        <v>24</v>
      </c>
      <c r="C28" s="9">
        <v>24</v>
      </c>
      <c r="D28" s="9">
        <v>24</v>
      </c>
      <c r="E28" s="9">
        <f t="shared" si="5"/>
        <v>0</v>
      </c>
      <c r="F28" s="21">
        <v>24</v>
      </c>
      <c r="G28" s="9">
        <f t="shared" si="6"/>
        <v>0</v>
      </c>
      <c r="H28" s="22">
        <f t="shared" si="7"/>
        <v>0</v>
      </c>
    </row>
    <row r="29" spans="1:8" ht="14" x14ac:dyDescent="0.3">
      <c r="A29" s="7" t="s">
        <v>7</v>
      </c>
      <c r="B29" s="8">
        <v>79.87</v>
      </c>
      <c r="C29" s="9">
        <v>70.13</v>
      </c>
      <c r="D29" s="9">
        <v>69.17</v>
      </c>
      <c r="E29" s="9">
        <f t="shared" si="5"/>
        <v>0</v>
      </c>
      <c r="F29" s="21">
        <v>69.17</v>
      </c>
      <c r="G29" s="9">
        <f t="shared" si="6"/>
        <v>-0.95999999999999375</v>
      </c>
      <c r="H29" s="22">
        <f t="shared" si="7"/>
        <v>-1.3688863539141507E-2</v>
      </c>
    </row>
    <row r="30" spans="1:8" ht="14" x14ac:dyDescent="0.3">
      <c r="A30" s="7" t="s">
        <v>8</v>
      </c>
      <c r="B30" s="8">
        <v>30.97</v>
      </c>
      <c r="C30" s="9">
        <v>28.14</v>
      </c>
      <c r="D30" s="9">
        <v>28.14</v>
      </c>
      <c r="E30" s="9">
        <f t="shared" si="5"/>
        <v>0</v>
      </c>
      <c r="F30" s="21">
        <v>28.14</v>
      </c>
      <c r="G30" s="9">
        <f t="shared" si="6"/>
        <v>0</v>
      </c>
      <c r="H30" s="22">
        <f t="shared" si="7"/>
        <v>0</v>
      </c>
    </row>
    <row r="31" spans="1:8" ht="14" x14ac:dyDescent="0.3">
      <c r="A31" s="7" t="s">
        <v>9</v>
      </c>
      <c r="B31" s="8">
        <v>0</v>
      </c>
      <c r="C31" s="9">
        <v>0</v>
      </c>
      <c r="D31" s="9">
        <v>0</v>
      </c>
      <c r="E31" s="9">
        <f t="shared" si="5"/>
        <v>0</v>
      </c>
      <c r="F31" s="21">
        <v>0</v>
      </c>
      <c r="G31" s="9">
        <f t="shared" si="6"/>
        <v>0</v>
      </c>
      <c r="H31" s="22" t="str">
        <f t="shared" si="7"/>
        <v>N/A</v>
      </c>
    </row>
    <row r="32" spans="1:8" ht="14" x14ac:dyDescent="0.3">
      <c r="A32" s="7" t="s">
        <v>19</v>
      </c>
      <c r="B32" s="8">
        <v>0</v>
      </c>
      <c r="C32" s="9">
        <v>0</v>
      </c>
      <c r="D32" s="9">
        <v>0</v>
      </c>
      <c r="E32" s="9">
        <f t="shared" si="5"/>
        <v>0</v>
      </c>
      <c r="F32" s="21">
        <v>0</v>
      </c>
      <c r="G32" s="9">
        <f t="shared" si="6"/>
        <v>0</v>
      </c>
      <c r="H32" s="22" t="str">
        <f t="shared" si="7"/>
        <v>N/A</v>
      </c>
    </row>
    <row r="33" spans="1:8" ht="14" x14ac:dyDescent="0.3">
      <c r="A33" s="10" t="s">
        <v>12</v>
      </c>
      <c r="B33" s="12">
        <f t="shared" ref="B33:F33" si="8">SUM(B25:B32)</f>
        <v>1195.7900000000002</v>
      </c>
      <c r="C33" s="13">
        <f t="shared" si="8"/>
        <v>1186.3900000000001</v>
      </c>
      <c r="D33" s="13">
        <f t="shared" si="8"/>
        <v>1188.54</v>
      </c>
      <c r="E33" s="13">
        <f t="shared" si="5"/>
        <v>56.370000000000118</v>
      </c>
      <c r="F33" s="23">
        <f t="shared" si="8"/>
        <v>1244.9100000000001</v>
      </c>
      <c r="G33" s="13">
        <f t="shared" si="6"/>
        <v>58.519999999999982</v>
      </c>
      <c r="H33" s="28">
        <f t="shared" si="7"/>
        <v>4.9326106929424539E-2</v>
      </c>
    </row>
    <row r="34" spans="1:8" ht="14.5" thickBot="1" x14ac:dyDescent="0.35">
      <c r="A34" s="11" t="s">
        <v>13</v>
      </c>
      <c r="B34" s="14">
        <v>9.5</v>
      </c>
      <c r="C34" s="15">
        <v>9.5</v>
      </c>
      <c r="D34" s="15">
        <v>9.5</v>
      </c>
      <c r="E34" s="15">
        <f t="shared" si="5"/>
        <v>0</v>
      </c>
      <c r="F34" s="25">
        <v>9.5</v>
      </c>
      <c r="G34" s="15">
        <f t="shared" si="6"/>
        <v>0</v>
      </c>
      <c r="H34" s="26">
        <f t="shared" si="7"/>
        <v>0</v>
      </c>
    </row>
    <row r="35" spans="1:8" s="36" customFormat="1" ht="15" thickTop="1" thickBot="1" x14ac:dyDescent="0.35">
      <c r="A35" s="29" t="s">
        <v>18</v>
      </c>
      <c r="B35" s="30">
        <f t="shared" ref="B35:F35" si="9">SUM(B33:B34)</f>
        <v>1205.2900000000002</v>
      </c>
      <c r="C35" s="31">
        <f t="shared" si="9"/>
        <v>1195.8900000000001</v>
      </c>
      <c r="D35" s="31">
        <f t="shared" si="9"/>
        <v>1198.04</v>
      </c>
      <c r="E35" s="31">
        <f t="shared" si="5"/>
        <v>56.370000000000118</v>
      </c>
      <c r="F35" s="32">
        <f t="shared" si="9"/>
        <v>1254.4100000000001</v>
      </c>
      <c r="G35" s="31">
        <f t="shared" si="6"/>
        <v>58.519999999999982</v>
      </c>
      <c r="H35" s="35">
        <f t="shared" si="7"/>
        <v>4.8934266529530292E-2</v>
      </c>
    </row>
    <row r="36" spans="1:8" ht="13" thickBot="1" x14ac:dyDescent="0.3">
      <c r="F36" s="16"/>
      <c r="G36" s="16"/>
      <c r="H36" s="16"/>
    </row>
    <row r="37" spans="1:8" ht="14.4" customHeight="1" thickBot="1" x14ac:dyDescent="0.3">
      <c r="A37" s="2"/>
      <c r="B37" s="38" t="s">
        <v>17</v>
      </c>
      <c r="C37" s="39"/>
      <c r="D37" s="39"/>
      <c r="E37" s="39"/>
      <c r="F37" s="39"/>
      <c r="G37" s="39"/>
      <c r="H37" s="40"/>
    </row>
    <row r="38" spans="1:8" ht="27.65" customHeight="1" x14ac:dyDescent="0.25">
      <c r="A38" s="3"/>
      <c r="B38" s="46" t="s">
        <v>23</v>
      </c>
      <c r="C38" s="47" t="s">
        <v>21</v>
      </c>
      <c r="D38" s="48" t="s">
        <v>24</v>
      </c>
      <c r="E38" s="48" t="s">
        <v>26</v>
      </c>
      <c r="F38" s="43" t="s">
        <v>25</v>
      </c>
      <c r="G38" s="49" t="s">
        <v>27</v>
      </c>
      <c r="H38" s="50"/>
    </row>
    <row r="39" spans="1:8" ht="14" x14ac:dyDescent="0.25">
      <c r="A39" s="3"/>
      <c r="B39" s="46"/>
      <c r="C39" s="47"/>
      <c r="D39" s="47"/>
      <c r="E39" s="47"/>
      <c r="F39" s="44"/>
      <c r="G39" s="51" t="s">
        <v>22</v>
      </c>
      <c r="H39" s="52"/>
    </row>
    <row r="40" spans="1:8" ht="14.5" thickBot="1" x14ac:dyDescent="0.3">
      <c r="A40" s="3"/>
      <c r="B40" s="46"/>
      <c r="C40" s="47"/>
      <c r="D40" s="47"/>
      <c r="E40" s="47"/>
      <c r="F40" s="45"/>
      <c r="G40" s="17" t="s">
        <v>1</v>
      </c>
      <c r="H40" s="18" t="s">
        <v>2</v>
      </c>
    </row>
    <row r="41" spans="1:8" ht="14" x14ac:dyDescent="0.3">
      <c r="A41" s="4" t="s">
        <v>3</v>
      </c>
      <c r="B41" s="5">
        <v>66</v>
      </c>
      <c r="C41" s="6">
        <v>116.11</v>
      </c>
      <c r="D41" s="6">
        <v>125</v>
      </c>
      <c r="E41" s="6">
        <f t="shared" ref="E41:E51" si="10">F41-D41</f>
        <v>0</v>
      </c>
      <c r="F41" s="19">
        <v>125</v>
      </c>
      <c r="G41" s="6">
        <f t="shared" ref="G41:G51" si="11">$F41-C41</f>
        <v>8.89</v>
      </c>
      <c r="H41" s="20">
        <f t="shared" ref="H41:H51" si="12">IF(C41=0,"N/A",$G41/C41)</f>
        <v>7.656532598398072E-2</v>
      </c>
    </row>
    <row r="42" spans="1:8" ht="14" x14ac:dyDescent="0.3">
      <c r="A42" s="7" t="s">
        <v>4</v>
      </c>
      <c r="B42" s="8">
        <v>0</v>
      </c>
      <c r="C42" s="9">
        <v>0</v>
      </c>
      <c r="D42" s="9">
        <v>0</v>
      </c>
      <c r="E42" s="9">
        <f t="shared" si="10"/>
        <v>0</v>
      </c>
      <c r="F42" s="21">
        <v>0</v>
      </c>
      <c r="G42" s="9">
        <f t="shared" si="11"/>
        <v>0</v>
      </c>
      <c r="H42" s="22" t="str">
        <f t="shared" si="12"/>
        <v>N/A</v>
      </c>
    </row>
    <row r="43" spans="1:8" ht="14" x14ac:dyDescent="0.3">
      <c r="A43" s="7" t="s">
        <v>5</v>
      </c>
      <c r="B43" s="8">
        <v>0</v>
      </c>
      <c r="C43" s="9">
        <v>0</v>
      </c>
      <c r="D43" s="9">
        <v>0</v>
      </c>
      <c r="E43" s="9">
        <f t="shared" si="10"/>
        <v>0</v>
      </c>
      <c r="F43" s="21">
        <v>0</v>
      </c>
      <c r="G43" s="9">
        <f t="shared" si="11"/>
        <v>0</v>
      </c>
      <c r="H43" s="22" t="str">
        <f t="shared" si="12"/>
        <v>N/A</v>
      </c>
    </row>
    <row r="44" spans="1:8" ht="14" x14ac:dyDescent="0.3">
      <c r="A44" s="7" t="s">
        <v>6</v>
      </c>
      <c r="B44" s="8">
        <v>202.09</v>
      </c>
      <c r="C44" s="9">
        <v>201.09</v>
      </c>
      <c r="D44" s="9">
        <v>201.09</v>
      </c>
      <c r="E44" s="9">
        <f t="shared" si="10"/>
        <v>0</v>
      </c>
      <c r="F44" s="21">
        <v>201.09</v>
      </c>
      <c r="G44" s="9">
        <f t="shared" si="11"/>
        <v>0</v>
      </c>
      <c r="H44" s="22">
        <f t="shared" si="12"/>
        <v>0</v>
      </c>
    </row>
    <row r="45" spans="1:8" ht="14" x14ac:dyDescent="0.3">
      <c r="A45" s="7" t="s">
        <v>7</v>
      </c>
      <c r="B45" s="8">
        <v>13.37</v>
      </c>
      <c r="C45" s="9">
        <v>3.5</v>
      </c>
      <c r="D45" s="9">
        <v>3.5</v>
      </c>
      <c r="E45" s="9">
        <f t="shared" si="10"/>
        <v>0</v>
      </c>
      <c r="F45" s="21">
        <v>3.5</v>
      </c>
      <c r="G45" s="9">
        <f t="shared" si="11"/>
        <v>0</v>
      </c>
      <c r="H45" s="22">
        <f t="shared" si="12"/>
        <v>0</v>
      </c>
    </row>
    <row r="46" spans="1:8" ht="14" x14ac:dyDescent="0.3">
      <c r="A46" s="7" t="s">
        <v>8</v>
      </c>
      <c r="B46" s="8">
        <v>17.98</v>
      </c>
      <c r="C46" s="9">
        <v>17.98</v>
      </c>
      <c r="D46" s="9">
        <v>17.98</v>
      </c>
      <c r="E46" s="9">
        <f t="shared" si="10"/>
        <v>0</v>
      </c>
      <c r="F46" s="21">
        <v>17.98</v>
      </c>
      <c r="G46" s="9">
        <f t="shared" si="11"/>
        <v>0</v>
      </c>
      <c r="H46" s="22">
        <f t="shared" si="12"/>
        <v>0</v>
      </c>
    </row>
    <row r="47" spans="1:8" ht="14" x14ac:dyDescent="0.3">
      <c r="A47" s="7" t="s">
        <v>9</v>
      </c>
      <c r="B47" s="8">
        <v>0</v>
      </c>
      <c r="C47" s="9">
        <v>0</v>
      </c>
      <c r="D47" s="9">
        <v>0</v>
      </c>
      <c r="E47" s="9">
        <f t="shared" si="10"/>
        <v>0</v>
      </c>
      <c r="F47" s="21">
        <v>0</v>
      </c>
      <c r="G47" s="9">
        <f t="shared" si="11"/>
        <v>0</v>
      </c>
      <c r="H47" s="22" t="str">
        <f t="shared" si="12"/>
        <v>N/A</v>
      </c>
    </row>
    <row r="48" spans="1:8" ht="14" x14ac:dyDescent="0.3">
      <c r="A48" s="7" t="s">
        <v>19</v>
      </c>
      <c r="B48" s="8">
        <v>0</v>
      </c>
      <c r="C48" s="9">
        <v>0</v>
      </c>
      <c r="D48" s="9">
        <v>0</v>
      </c>
      <c r="E48" s="9">
        <f t="shared" si="10"/>
        <v>0</v>
      </c>
      <c r="F48" s="21">
        <v>0</v>
      </c>
      <c r="G48" s="9">
        <f t="shared" si="11"/>
        <v>0</v>
      </c>
      <c r="H48" s="22" t="str">
        <f t="shared" si="12"/>
        <v>N/A</v>
      </c>
    </row>
    <row r="49" spans="1:8" ht="14" x14ac:dyDescent="0.3">
      <c r="A49" s="10" t="s">
        <v>12</v>
      </c>
      <c r="B49" s="12">
        <f t="shared" ref="B49:F49" si="13">SUM(B41:B48)</f>
        <v>299.44000000000005</v>
      </c>
      <c r="C49" s="13">
        <f t="shared" si="13"/>
        <v>338.68</v>
      </c>
      <c r="D49" s="13">
        <f t="shared" si="13"/>
        <v>347.57000000000005</v>
      </c>
      <c r="E49" s="13">
        <f t="shared" si="10"/>
        <v>0</v>
      </c>
      <c r="F49" s="23">
        <f t="shared" si="13"/>
        <v>347.57000000000005</v>
      </c>
      <c r="G49" s="13">
        <f t="shared" si="11"/>
        <v>8.8900000000000432</v>
      </c>
      <c r="H49" s="24">
        <f t="shared" si="12"/>
        <v>2.6248966576119179E-2</v>
      </c>
    </row>
    <row r="50" spans="1:8" ht="14.5" thickBot="1" x14ac:dyDescent="0.35">
      <c r="A50" s="11" t="s">
        <v>13</v>
      </c>
      <c r="B50" s="14">
        <v>0</v>
      </c>
      <c r="C50" s="15">
        <v>0</v>
      </c>
      <c r="D50" s="15">
        <v>0</v>
      </c>
      <c r="E50" s="15">
        <f t="shared" si="10"/>
        <v>0</v>
      </c>
      <c r="F50" s="25">
        <v>0</v>
      </c>
      <c r="G50" s="15">
        <f t="shared" si="11"/>
        <v>0</v>
      </c>
      <c r="H50" s="26" t="str">
        <f t="shared" si="12"/>
        <v>N/A</v>
      </c>
    </row>
    <row r="51" spans="1:8" s="36" customFormat="1" ht="15" thickTop="1" thickBot="1" x14ac:dyDescent="0.35">
      <c r="A51" s="29" t="s">
        <v>18</v>
      </c>
      <c r="B51" s="30">
        <f t="shared" ref="B51:F51" si="14">SUM(B49:B50)</f>
        <v>299.44000000000005</v>
      </c>
      <c r="C51" s="31">
        <f t="shared" si="14"/>
        <v>338.68</v>
      </c>
      <c r="D51" s="31">
        <f t="shared" si="14"/>
        <v>347.57000000000005</v>
      </c>
      <c r="E51" s="31">
        <f t="shared" si="10"/>
        <v>0</v>
      </c>
      <c r="F51" s="32">
        <f t="shared" si="14"/>
        <v>347.57000000000005</v>
      </c>
      <c r="G51" s="31">
        <f t="shared" si="11"/>
        <v>8.8900000000000432</v>
      </c>
      <c r="H51" s="33">
        <f t="shared" si="12"/>
        <v>2.6248966576119179E-2</v>
      </c>
    </row>
    <row r="52" spans="1:8" x14ac:dyDescent="0.25">
      <c r="A52" s="53" t="s">
        <v>10</v>
      </c>
      <c r="B52" s="53"/>
      <c r="C52" s="53"/>
      <c r="D52" s="53"/>
      <c r="E52" s="16"/>
    </row>
    <row r="53" spans="1:8" ht="13.5" x14ac:dyDescent="0.25">
      <c r="A53" s="37" t="s">
        <v>28</v>
      </c>
      <c r="B53" s="37"/>
      <c r="C53" s="37"/>
      <c r="D53" s="37"/>
      <c r="E53" s="37"/>
      <c r="F53" s="37"/>
      <c r="G53" s="37"/>
      <c r="H53" s="37"/>
    </row>
  </sheetData>
  <mergeCells count="30">
    <mergeCell ref="A1:H1"/>
    <mergeCell ref="A52:D52"/>
    <mergeCell ref="B6:B8"/>
    <mergeCell ref="C6:C8"/>
    <mergeCell ref="D6:D8"/>
    <mergeCell ref="F6:F8"/>
    <mergeCell ref="B37:H37"/>
    <mergeCell ref="G38:H38"/>
    <mergeCell ref="G39:H39"/>
    <mergeCell ref="G6:H6"/>
    <mergeCell ref="E6:E8"/>
    <mergeCell ref="E22:E24"/>
    <mergeCell ref="E38:E40"/>
    <mergeCell ref="B38:B40"/>
    <mergeCell ref="C38:C40"/>
    <mergeCell ref="D38:D40"/>
    <mergeCell ref="A53:H53"/>
    <mergeCell ref="B5:H5"/>
    <mergeCell ref="A4:H4"/>
    <mergeCell ref="A3:H3"/>
    <mergeCell ref="A2:H2"/>
    <mergeCell ref="F38:F40"/>
    <mergeCell ref="B22:B24"/>
    <mergeCell ref="C22:C24"/>
    <mergeCell ref="D22:D24"/>
    <mergeCell ref="F22:F24"/>
    <mergeCell ref="B21:H21"/>
    <mergeCell ref="G22:H22"/>
    <mergeCell ref="G23:H23"/>
    <mergeCell ref="G7:H7"/>
  </mergeCells>
  <printOptions horizontalCentered="1"/>
  <pageMargins left="0.5" right="0.5" top="0.5" bottom="0.5" header="0.3" footer="0.3"/>
  <pageSetup scale="90" orientation="portrait" r:id="rId1"/>
  <ignoredErrors>
    <ignoredError sqref="F17 F33 F49 F19 F35 F51 B51:D51 B35:D35 B19:D19 B49:D49 B33:D33 B17:D17 E41:E48 E25:E32 E9:E16 G41:H51 G25:H35 G9:H19" unlockedFormula="1"/>
    <ignoredError sqref="E49:E51 E33:E35 E17:E1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NSTC xCuts -FY17 Request</vt:lpstr>
      <vt:lpstr>'NSTC xCuts -FY17 Request'!Print_Area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Koskinen, Mary</cp:lastModifiedBy>
  <cp:lastPrinted>2016-02-03T21:09:31Z</cp:lastPrinted>
  <dcterms:created xsi:type="dcterms:W3CDTF">2013-08-27T19:42:23Z</dcterms:created>
  <dcterms:modified xsi:type="dcterms:W3CDTF">2016-02-05T23:17:34Z</dcterms:modified>
</cp:coreProperties>
</file>