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13068" windowHeight="4248"/>
  </bookViews>
  <sheets>
    <sheet name="FY16 Enacted to Actuals" sheetId="2" r:id="rId1"/>
  </sheets>
  <definedNames>
    <definedName name="_xlnm.Print_Area" localSheetId="0">'FY16 Enacted to Actuals'!$A$1:$I$15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G13" i="2"/>
  <c r="F13" i="2"/>
  <c r="D7" i="2"/>
  <c r="D8" i="2"/>
  <c r="D9" i="2"/>
  <c r="D10" i="2"/>
  <c r="D11" i="2"/>
  <c r="D12" i="2"/>
  <c r="D13" i="2"/>
  <c r="B13" i="2"/>
  <c r="E13" i="2"/>
  <c r="C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<sst xmlns="http://schemas.openxmlformats.org/spreadsheetml/2006/main" count="20" uniqueCount="20">
  <si>
    <t>FY 2016 Enacted
Level</t>
  </si>
  <si>
    <t>FY 2016 Actuals</t>
  </si>
  <si>
    <t>FY 2016 Actuals
change over
FY 2016 Enacted</t>
  </si>
  <si>
    <t>Recoveries and Other Adjustments</t>
  </si>
  <si>
    <t>Unobligated Funds Carried Over to FY 2017</t>
  </si>
  <si>
    <t>Amount</t>
  </si>
  <si>
    <t>Percent</t>
  </si>
  <si>
    <t>Research and Related Activities</t>
  </si>
  <si>
    <t>Education and Human Resources</t>
  </si>
  <si>
    <t>Major Research Equipment and Facilities Construction</t>
  </si>
  <si>
    <t>Award Management and Agency Operations</t>
  </si>
  <si>
    <t xml:space="preserve">Office of Inspector General </t>
  </si>
  <si>
    <t>National Science Board</t>
  </si>
  <si>
    <t>Total, National Science Foundation</t>
  </si>
  <si>
    <t>Total excludes reimbursable obligations</t>
  </si>
  <si>
    <t>Explanation of Variance: 
FY 2016 Actuals vs. FY 2016 Enacted</t>
  </si>
  <si>
    <t>Appropriation Transfer (Net)</t>
  </si>
  <si>
    <t>Obligations From Prior Year Appropriations</t>
  </si>
  <si>
    <t>Explanation of Variance of FY 2016 Actuals and FY 2016 Enacted by Account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</si>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</sst>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.00;\-&quot;$&quot;#,##0.00;&quot;-&quot;??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2" fillId="0" borderId="2" xfId="1" applyFont="1" applyBorder="1"/>
    <xf numFmtId="0" fontId="2" fillId="0" borderId="8" xfId="1" applyFont="1" applyBorder="1"/>
    <xf numFmtId="0" fontId="2" fillId="0" borderId="15" xfId="1" applyFont="1" applyBorder="1" applyAlignment="1">
      <alignment vertical="top"/>
    </xf>
    <xf numFmtId="0" fontId="2" fillId="0" borderId="18" xfId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1" fillId="0" borderId="20" xfId="1" applyFont="1" applyBorder="1" applyAlignment="1"/>
    <xf numFmtId="165" fontId="1" fillId="0" borderId="21" xfId="1" applyNumberFormat="1" applyFont="1" applyBorder="1" applyAlignment="1">
      <alignment horizontal="right"/>
    </xf>
    <xf numFmtId="165" fontId="1" fillId="0" borderId="12" xfId="1" applyNumberFormat="1" applyFont="1" applyFill="1" applyBorder="1" applyAlignment="1">
      <alignment horizontal="right"/>
    </xf>
    <xf numFmtId="164" fontId="1" fillId="0" borderId="12" xfId="2" applyNumberFormat="1" applyFont="1" applyFill="1" applyBorder="1" applyAlignment="1">
      <alignment horizontal="right"/>
    </xf>
    <xf numFmtId="165" fontId="1" fillId="0" borderId="22" xfId="1" applyNumberFormat="1" applyFont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1" fillId="0" borderId="23" xfId="1" applyNumberFormat="1" applyFont="1" applyFill="1" applyBorder="1" applyAlignment="1">
      <alignment horizontal="right"/>
    </xf>
    <xf numFmtId="0" fontId="1" fillId="0" borderId="24" xfId="1" applyFont="1" applyBorder="1" applyAlignment="1"/>
    <xf numFmtId="165" fontId="1" fillId="0" borderId="25" xfId="1" applyNumberFormat="1" applyFont="1" applyBorder="1" applyAlignment="1">
      <alignment horizontal="right"/>
    </xf>
    <xf numFmtId="165" fontId="1" fillId="0" borderId="26" xfId="1" applyNumberFormat="1" applyFont="1" applyFill="1" applyBorder="1" applyAlignment="1">
      <alignment horizontal="right"/>
    </xf>
    <xf numFmtId="165" fontId="1" fillId="0" borderId="26" xfId="1" applyNumberFormat="1" applyFont="1" applyBorder="1" applyAlignment="1">
      <alignment horizontal="right"/>
    </xf>
    <xf numFmtId="165" fontId="1" fillId="0" borderId="27" xfId="1" applyNumberFormat="1" applyFont="1" applyFill="1" applyBorder="1" applyAlignment="1">
      <alignment horizontal="right"/>
    </xf>
    <xf numFmtId="165" fontId="1" fillId="0" borderId="28" xfId="1" applyNumberFormat="1" applyFont="1" applyFill="1" applyBorder="1" applyAlignment="1">
      <alignment horizontal="right"/>
    </xf>
    <xf numFmtId="0" fontId="1" fillId="0" borderId="29" xfId="1" applyFont="1" applyBorder="1" applyAlignment="1"/>
    <xf numFmtId="165" fontId="1" fillId="0" borderId="30" xfId="1" applyNumberFormat="1" applyFont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5" fontId="1" fillId="0" borderId="13" xfId="1" applyNumberFormat="1" applyFont="1" applyBorder="1" applyAlignment="1">
      <alignment horizontal="right"/>
    </xf>
    <xf numFmtId="165" fontId="1" fillId="0" borderId="31" xfId="1" applyNumberFormat="1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166" fontId="1" fillId="0" borderId="0" xfId="1" applyNumberFormat="1"/>
    <xf numFmtId="165" fontId="1" fillId="0" borderId="0" xfId="1" applyNumberFormat="1"/>
    <xf numFmtId="0" fontId="2" fillId="0" borderId="32" xfId="1" applyFont="1" applyBorder="1" applyAlignment="1"/>
    <xf numFmtId="165" fontId="2" fillId="0" borderId="33" xfId="1" applyNumberFormat="1" applyFont="1" applyBorder="1" applyAlignment="1">
      <alignment horizontal="right"/>
    </xf>
    <xf numFmtId="165" fontId="2" fillId="0" borderId="34" xfId="1" applyNumberFormat="1" applyFont="1" applyFill="1" applyBorder="1" applyAlignment="1">
      <alignment horizontal="right"/>
    </xf>
    <xf numFmtId="165" fontId="2" fillId="0" borderId="35" xfId="1" applyNumberFormat="1" applyFont="1" applyBorder="1" applyAlignment="1">
      <alignment horizontal="right"/>
    </xf>
    <xf numFmtId="164" fontId="2" fillId="0" borderId="33" xfId="2" applyNumberFormat="1" applyFont="1" applyFill="1" applyBorder="1" applyAlignment="1">
      <alignment horizontal="right"/>
    </xf>
    <xf numFmtId="165" fontId="2" fillId="0" borderId="36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1" fillId="0" borderId="27" xfId="1" applyNumberFormat="1" applyFont="1" applyBorder="1" applyAlignment="1">
      <alignment horizontal="right"/>
    </xf>
    <xf numFmtId="165" fontId="1" fillId="0" borderId="31" xfId="1" applyNumberFormat="1" applyFont="1" applyBorder="1" applyAlignment="1">
      <alignment horizontal="right"/>
    </xf>
    <xf numFmtId="0" fontId="2" fillId="0" borderId="13" xfId="1" applyFont="1" applyBorder="1" applyAlignment="1">
      <alignment horizontal="right" wrapText="1"/>
    </xf>
    <xf numFmtId="0" fontId="2" fillId="0" borderId="17" xfId="1" applyFont="1" applyBorder="1" applyAlignment="1">
      <alignment horizontal="right" wrapText="1"/>
    </xf>
    <xf numFmtId="0" fontId="2" fillId="0" borderId="14" xfId="1" applyFont="1" applyBorder="1" applyAlignment="1">
      <alignment horizontal="right" wrapText="1"/>
    </xf>
    <xf numFmtId="0" fontId="2" fillId="0" borderId="19" xfId="1" applyFont="1" applyBorder="1" applyAlignment="1">
      <alignment horizontal="right" wrapText="1"/>
    </xf>
    <xf numFmtId="0" fontId="3" fillId="0" borderId="0" xfId="1" applyFont="1" applyAlignment="1">
      <alignment horizontal="left" wrapText="1"/>
    </xf>
    <xf numFmtId="0" fontId="2" fillId="0" borderId="13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40" fontId="2" fillId="0" borderId="3" xfId="1" applyNumberFormat="1" applyFont="1" applyBorder="1" applyAlignment="1">
      <alignment horizontal="right" wrapText="1"/>
    </xf>
    <xf numFmtId="40" fontId="2" fillId="0" borderId="9" xfId="1" applyNumberFormat="1" applyFont="1" applyBorder="1" applyAlignment="1">
      <alignment horizontal="right" wrapText="1"/>
    </xf>
    <xf numFmtId="40" fontId="2" fillId="0" borderId="16" xfId="1" applyNumberFormat="1" applyFont="1" applyBorder="1" applyAlignment="1">
      <alignment horizontal="right" wrapText="1"/>
    </xf>
    <xf numFmtId="40" fontId="2" fillId="0" borderId="4" xfId="1" applyNumberFormat="1" applyFont="1" applyBorder="1" applyAlignment="1">
      <alignment horizontal="right" wrapText="1"/>
    </xf>
    <xf numFmtId="40" fontId="2" fillId="0" borderId="10" xfId="1" applyNumberFormat="1" applyFont="1" applyBorder="1" applyAlignment="1">
      <alignment horizontal="right" wrapText="1"/>
    </xf>
    <xf numFmtId="40" fontId="2" fillId="0" borderId="17" xfId="1" applyNumberFormat="1" applyFont="1" applyBorder="1" applyAlignment="1">
      <alignment horizontal="right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10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Normal="100" workbookViewId="0">
      <selection activeCell="B18" sqref="B18"/>
    </sheetView>
  </sheetViews>
  <sheetFormatPr defaultColWidth="6.6640625" defaultRowHeight="13.2" x14ac:dyDescent="0.25"/>
  <cols>
    <col min="1" max="1" width="44.77734375" style="1" customWidth="1"/>
    <col min="2" max="2" width="10.5546875" style="1" customWidth="1"/>
    <col min="3" max="3" width="9.6640625" style="1" customWidth="1"/>
    <col min="4" max="5" width="8.77734375" style="1" customWidth="1"/>
    <col min="6" max="6" width="13.109375" style="1" customWidth="1"/>
    <col min="7" max="7" width="15" style="1" customWidth="1"/>
    <col min="8" max="8" width="14.21875" style="1" customWidth="1"/>
    <col min="9" max="9" width="12.109375" style="1" customWidth="1"/>
    <col min="10" max="16384" width="6.6640625" style="1"/>
  </cols>
  <sheetData>
    <row r="1" spans="1:9" ht="15.6" x14ac:dyDescent="0.3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58" t="s">
        <v>19</v>
      </c>
      <c r="B2" s="58"/>
      <c r="C2" s="58"/>
      <c r="D2" s="58"/>
      <c r="E2" s="58"/>
      <c r="F2" s="58"/>
      <c r="G2" s="58"/>
      <c r="H2" s="58"/>
      <c r="I2" s="58"/>
    </row>
    <row r="3" spans="1:9" ht="13.8" thickBot="1" x14ac:dyDescent="0.3"/>
    <row r="4" spans="1:9" ht="26.4" customHeight="1" x14ac:dyDescent="0.25">
      <c r="A4" s="2"/>
      <c r="B4" s="45" t="s">
        <v>0</v>
      </c>
      <c r="C4" s="48" t="s">
        <v>1</v>
      </c>
      <c r="D4" s="51" t="s">
        <v>2</v>
      </c>
      <c r="E4" s="52"/>
      <c r="F4" s="55" t="s">
        <v>15</v>
      </c>
      <c r="G4" s="56"/>
      <c r="H4" s="56"/>
      <c r="I4" s="57"/>
    </row>
    <row r="5" spans="1:9" ht="30" customHeight="1" x14ac:dyDescent="0.25">
      <c r="A5" s="3"/>
      <c r="B5" s="46"/>
      <c r="C5" s="49"/>
      <c r="D5" s="53"/>
      <c r="E5" s="54"/>
      <c r="F5" s="38" t="s">
        <v>16</v>
      </c>
      <c r="G5" s="43" t="s">
        <v>17</v>
      </c>
      <c r="H5" s="38" t="s">
        <v>3</v>
      </c>
      <c r="I5" s="40" t="s">
        <v>4</v>
      </c>
    </row>
    <row r="6" spans="1:9" ht="24.75" customHeight="1" thickBot="1" x14ac:dyDescent="0.3">
      <c r="A6" s="4"/>
      <c r="B6" s="47"/>
      <c r="C6" s="50"/>
      <c r="D6" s="5" t="s">
        <v>5</v>
      </c>
      <c r="E6" s="6" t="s">
        <v>6</v>
      </c>
      <c r="F6" s="39"/>
      <c r="G6" s="44"/>
      <c r="H6" s="39"/>
      <c r="I6" s="41"/>
    </row>
    <row r="7" spans="1:9" ht="16.5" customHeight="1" x14ac:dyDescent="0.25">
      <c r="A7" s="7" t="s">
        <v>7</v>
      </c>
      <c r="B7" s="8">
        <v>6033.6450000000004</v>
      </c>
      <c r="C7" s="8">
        <v>5998.09</v>
      </c>
      <c r="D7" s="9">
        <f t="shared" ref="D7:D12" si="0">+C7-B7</f>
        <v>-35.555000000000291</v>
      </c>
      <c r="E7" s="10">
        <f t="shared" ref="E7:E13" si="1">+D7/B7</f>
        <v>-5.8927895161217285E-3</v>
      </c>
      <c r="F7" s="11">
        <v>-43.97</v>
      </c>
      <c r="G7" s="35">
        <v>10.79</v>
      </c>
      <c r="H7" s="12">
        <v>9.5500000000000007</v>
      </c>
      <c r="I7" s="13">
        <v>-11.93</v>
      </c>
    </row>
    <row r="8" spans="1:9" ht="16.5" customHeight="1" x14ac:dyDescent="0.25">
      <c r="A8" s="14" t="s">
        <v>8</v>
      </c>
      <c r="B8" s="15">
        <v>880</v>
      </c>
      <c r="C8" s="8">
        <v>884.1</v>
      </c>
      <c r="D8" s="9">
        <f t="shared" si="0"/>
        <v>4.1000000000000227</v>
      </c>
      <c r="E8" s="10">
        <f t="shared" si="1"/>
        <v>4.6590909090909348E-3</v>
      </c>
      <c r="F8" s="17">
        <v>-1.03</v>
      </c>
      <c r="G8" s="36">
        <v>2.2000000000000002</v>
      </c>
      <c r="H8" s="18">
        <v>8.3000000000000007</v>
      </c>
      <c r="I8" s="19">
        <v>-5.37</v>
      </c>
    </row>
    <row r="9" spans="1:9" ht="16.5" customHeight="1" x14ac:dyDescent="0.25">
      <c r="A9" s="14" t="s">
        <v>9</v>
      </c>
      <c r="B9" s="15">
        <v>200.31</v>
      </c>
      <c r="C9" s="8">
        <v>241.5</v>
      </c>
      <c r="D9" s="9">
        <f t="shared" si="0"/>
        <v>41.19</v>
      </c>
      <c r="E9" s="10">
        <f t="shared" si="1"/>
        <v>0.20563127152912983</v>
      </c>
      <c r="F9" s="17">
        <v>18</v>
      </c>
      <c r="G9" s="36">
        <v>56</v>
      </c>
      <c r="H9" s="18">
        <v>4.4000000000000004</v>
      </c>
      <c r="I9" s="19">
        <v>-37.21</v>
      </c>
    </row>
    <row r="10" spans="1:9" ht="16.5" customHeight="1" x14ac:dyDescent="0.25">
      <c r="A10" s="14" t="s">
        <v>10</v>
      </c>
      <c r="B10" s="15">
        <v>330</v>
      </c>
      <c r="C10" s="8">
        <v>351.11</v>
      </c>
      <c r="D10" s="9">
        <f t="shared" si="0"/>
        <v>21.110000000000014</v>
      </c>
      <c r="E10" s="10">
        <f t="shared" si="1"/>
        <v>6.396969696969701E-2</v>
      </c>
      <c r="F10" s="17">
        <v>27</v>
      </c>
      <c r="G10" s="17">
        <v>17.82</v>
      </c>
      <c r="H10" s="16">
        <v>0</v>
      </c>
      <c r="I10" s="19">
        <v>-23.71</v>
      </c>
    </row>
    <row r="11" spans="1:9" ht="16.5" customHeight="1" x14ac:dyDescent="0.25">
      <c r="A11" s="14" t="s">
        <v>11</v>
      </c>
      <c r="B11" s="15">
        <v>15.16</v>
      </c>
      <c r="C11" s="8">
        <v>14.76</v>
      </c>
      <c r="D11" s="9">
        <f t="shared" si="0"/>
        <v>-0.40000000000000036</v>
      </c>
      <c r="E11" s="10">
        <f t="shared" si="1"/>
        <v>-2.6385224274406354E-2</v>
      </c>
      <c r="F11" s="17">
        <v>0</v>
      </c>
      <c r="G11" s="36">
        <v>0</v>
      </c>
      <c r="H11" s="18">
        <v>-0.02</v>
      </c>
      <c r="I11" s="19">
        <v>-0.38</v>
      </c>
    </row>
    <row r="12" spans="1:9" ht="16.5" customHeight="1" thickBot="1" x14ac:dyDescent="0.3">
      <c r="A12" s="20" t="s">
        <v>12</v>
      </c>
      <c r="B12" s="21">
        <v>4.37</v>
      </c>
      <c r="C12" s="8">
        <v>4.3099999999999996</v>
      </c>
      <c r="D12" s="9">
        <f t="shared" si="0"/>
        <v>-6.0000000000000497E-2</v>
      </c>
      <c r="E12" s="22">
        <f t="shared" si="1"/>
        <v>-1.3729977116704919E-2</v>
      </c>
      <c r="F12" s="23">
        <v>0</v>
      </c>
      <c r="G12" s="37">
        <v>0</v>
      </c>
      <c r="H12" s="24">
        <v>-0.06</v>
      </c>
      <c r="I12" s="25">
        <v>0</v>
      </c>
    </row>
    <row r="13" spans="1:9" ht="16.5" customHeight="1" thickBot="1" x14ac:dyDescent="0.3">
      <c r="A13" s="28" t="s">
        <v>13</v>
      </c>
      <c r="B13" s="29">
        <f>SUM(B7:B12)</f>
        <v>7463.4850000000006</v>
      </c>
      <c r="C13" s="30">
        <f>SUM(C7:C12)-0.01</f>
        <v>7493.8600000000006</v>
      </c>
      <c r="D13" s="31">
        <f t="shared" ref="D13" si="2">SUM(D7:D12)</f>
        <v>30.384999999999742</v>
      </c>
      <c r="E13" s="32">
        <f t="shared" si="1"/>
        <v>4.0711544271878003E-3</v>
      </c>
      <c r="F13" s="29">
        <f t="shared" ref="F13:G13" si="3">SUM(F7:F12)</f>
        <v>0</v>
      </c>
      <c r="G13" s="31">
        <f t="shared" si="3"/>
        <v>86.81</v>
      </c>
      <c r="H13" s="33">
        <f>SUM(H7:H12)</f>
        <v>22.17</v>
      </c>
      <c r="I13" s="34">
        <f>SUM(I7:I12)</f>
        <v>-78.599999999999994</v>
      </c>
    </row>
    <row r="14" spans="1:9" ht="12.6" customHeight="1" x14ac:dyDescent="0.25">
      <c r="A14" s="42" t="s">
        <v>14</v>
      </c>
      <c r="B14" s="42"/>
      <c r="C14" s="42"/>
      <c r="D14" s="42"/>
      <c r="E14" s="42"/>
      <c r="F14" s="42"/>
      <c r="G14" s="42"/>
      <c r="H14" s="42"/>
    </row>
    <row r="15" spans="1:9" x14ac:dyDescent="0.25">
      <c r="I15" s="26"/>
    </row>
    <row r="16" spans="1:9" x14ac:dyDescent="0.25">
      <c r="H16" s="26"/>
    </row>
    <row r="17" spans="8:9" x14ac:dyDescent="0.25">
      <c r="I17" s="26"/>
    </row>
    <row r="19" spans="8:9" x14ac:dyDescent="0.25">
      <c r="I19" s="27"/>
    </row>
    <row r="20" spans="8:9" x14ac:dyDescent="0.25">
      <c r="H20" s="27"/>
    </row>
    <row r="21" spans="8:9" x14ac:dyDescent="0.25">
      <c r="I21" s="26"/>
    </row>
  </sheetData>
  <mergeCells count="11">
    <mergeCell ref="A1:I1"/>
    <mergeCell ref="A2:I2"/>
    <mergeCell ref="H5:H6"/>
    <mergeCell ref="I5:I6"/>
    <mergeCell ref="A14:H14"/>
    <mergeCell ref="G5:G6"/>
    <mergeCell ref="B4:B6"/>
    <mergeCell ref="C4:C6"/>
    <mergeCell ref="D4:E5"/>
    <mergeCell ref="F4:I4"/>
    <mergeCell ref="F5:F6"/>
  </mergeCells>
  <printOptions horizontalCentered="1"/>
  <pageMargins left="0.25" right="0.25" top="0.75" bottom="0.5" header="0.45" footer="0.25"/>
  <pageSetup scale="82" orientation="landscape" r:id="rId1"/>
  <headerFooter alignWithMargins="0">
    <oddHeader>&amp;R&amp;11Attachment 1</oddHeader>
  </headerFooter>
  <ignoredErrors>
    <ignoredError sqref="C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FY16 Enacted to Actuals</vt:lpstr>
      <vt:lpstr>'FY16 Enacted to Actuals'!Print_Area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Monu, Symon</dc:creator>
  <cp:lastModifiedBy>Chantel</cp:lastModifiedBy>
  <cp:lastPrinted>2017-05-10T18:34:37Z</cp:lastPrinted>
  <dcterms:created xsi:type="dcterms:W3CDTF">2017-05-04T12:15:49Z</dcterms:created>
  <dcterms:modified xsi:type="dcterms:W3CDTF">2017-05-19T17:12:16Z</dcterms:modified>
</cp:coreProperties>
</file>