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AOAM Summary" sheetId="1" r:id="rId1"/>
  </sheets>
  <definedNames>
    <definedName name="_xlnm.Print_Area" localSheetId="0">'AOAM Summary'!$A$1:$F$14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C13" i="1"/>
  <c r="B13" i="1"/>
  <c r="F13" i="1" s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<sst xmlns="http://schemas.openxmlformats.org/spreadsheetml/2006/main" count="18" uniqueCount="18">
  <si>
    <t>(Dollars in Millions)</t>
  </si>
  <si>
    <t>FY 2017 Actual</t>
  </si>
  <si>
    <t>FY 2019 Request</t>
  </si>
  <si>
    <t>Change over 
FY 2017 Actual</t>
  </si>
  <si>
    <t>Amount</t>
  </si>
  <si>
    <t>Percent</t>
  </si>
  <si>
    <t>FY 2018 (TBD)</t>
  </si>
  <si>
    <t>Travel</t>
  </si>
  <si>
    <t>Summary of Agency Operations and Award Management</t>
  </si>
  <si>
    <r>
      <t>Personnel Compensation and Benefits</t>
    </r>
    <r>
      <rPr>
        <vertAlign val="superscript"/>
        <sz val="10"/>
        <rFont val="Arial"/>
        <family val="2"/>
      </rPr>
      <t>1</t>
    </r>
  </si>
  <si>
    <t>Management of Human Capital</t>
  </si>
  <si>
    <t>Information Technology</t>
  </si>
  <si>
    <t xml:space="preserve">Space Rental </t>
  </si>
  <si>
    <t>Operating Expenses</t>
  </si>
  <si>
    <t>Building and Administrative Services</t>
  </si>
  <si>
    <t>NSF HQ Relocation</t>
  </si>
  <si>
    <t>Total, AOAM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</si>
  <si>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Funding levels for PC&amp;B reflect direct appropriated funds only. In FY 2017, $4.19 million in Administrative Cost Recoveries (ACRs) were received bringing the total PC&amp;B obligation to $224.95 million. Approximately $5.48 million in ACRs are expected in FY 2019 to meet the total PC&amp;B requirement of $235.19 million</t>
    </r>
    <r>
      <rPr>
        <sz val="9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</si>
</sst>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  <numFmt numFmtId="168" formatCode="_([$$-409]* #,##0.00_);_([$$-409]* \(#,##0.00\);_([$$-409]* &quot;-&quot;_);_(@_)"/>
    <numFmt numFmtId="169" formatCode="0.0%"/>
    <numFmt numFmtId="170" formatCode="_([$$-409]* #,##0.000_);_([$$-409]* \(#,##0.000\);_([$$-409]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165" fontId="4" fillId="0" borderId="0" xfId="1" applyNumberFormat="1" applyFont="1" applyFill="1" applyBorder="1" applyAlignment="1">
      <alignment horizontal="right"/>
    </xf>
    <xf numFmtId="4" fontId="3" fillId="0" borderId="0" xfId="0" applyNumberFormat="1" applyFont="1"/>
    <xf numFmtId="166" fontId="4" fillId="0" borderId="0" xfId="0" applyNumberFormat="1" applyFont="1" applyFill="1" applyBorder="1"/>
    <xf numFmtId="4" fontId="4" fillId="0" borderId="0" xfId="0" applyNumberFormat="1" applyFont="1" applyFill="1" applyBorder="1"/>
    <xf numFmtId="166" fontId="4" fillId="0" borderId="3" xfId="0" applyNumberFormat="1" applyFont="1" applyFill="1" applyBorder="1"/>
    <xf numFmtId="4" fontId="4" fillId="0" borderId="3" xfId="0" applyNumberFormat="1" applyFont="1" applyFill="1" applyBorder="1"/>
    <xf numFmtId="165" fontId="4" fillId="0" borderId="3" xfId="1" applyNumberFormat="1" applyFont="1" applyFill="1" applyBorder="1" applyAlignment="1">
      <alignment horizontal="right"/>
    </xf>
    <xf numFmtId="0" fontId="2" fillId="0" borderId="0" xfId="0" applyFont="1"/>
    <xf numFmtId="166" fontId="3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49" fontId="4" fillId="0" borderId="0" xfId="0" applyNumberFormat="1" applyFont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vertical="top"/>
    </xf>
    <xf numFmtId="167" fontId="3" fillId="0" borderId="0" xfId="0" applyNumberFormat="1" applyFont="1" applyAlignment="1">
      <alignment vertical="top"/>
    </xf>
    <xf numFmtId="164" fontId="3" fillId="0" borderId="0" xfId="0" applyNumberFormat="1" applyFont="1"/>
    <xf numFmtId="167" fontId="3" fillId="0" borderId="0" xfId="0" applyNumberFormat="1" applyFont="1" applyBorder="1" applyAlignment="1">
      <alignment vertical="top"/>
    </xf>
    <xf numFmtId="169" fontId="3" fillId="0" borderId="0" xfId="1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/>
    <xf numFmtId="164" fontId="3" fillId="0" borderId="1" xfId="0" applyNumberFormat="1" applyFont="1" applyBorder="1"/>
    <xf numFmtId="164" fontId="2" fillId="0" borderId="1" xfId="0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168" fontId="3" fillId="0" borderId="0" xfId="0" applyNumberFormat="1" applyFont="1" applyBorder="1"/>
    <xf numFmtId="170" fontId="3" fillId="0" borderId="0" xfId="0" applyNumberFormat="1" applyFont="1" applyBorder="1"/>
    <xf numFmtId="49" fontId="5" fillId="0" borderId="0" xfId="0" applyNumberFormat="1" applyFont="1" applyFill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4.109375" style="1" bestFit="1" customWidth="1"/>
    <col min="2" max="3" width="10.6640625" style="1" customWidth="1"/>
    <col min="4" max="6" width="10.6640625" style="16" customWidth="1"/>
    <col min="7" max="16384" width="8.6640625" style="1"/>
  </cols>
  <sheetData>
    <row r="1" spans="1:10" x14ac:dyDescent="0.25">
      <c r="A1" s="35" t="s">
        <v>8</v>
      </c>
      <c r="B1" s="35"/>
      <c r="C1" s="35"/>
      <c r="D1" s="35"/>
      <c r="E1" s="35"/>
      <c r="F1" s="35"/>
    </row>
    <row r="2" spans="1:10" ht="13.5" customHeight="1" thickBot="1" x14ac:dyDescent="0.3">
      <c r="A2" s="36" t="s">
        <v>0</v>
      </c>
      <c r="B2" s="36"/>
      <c r="C2" s="36"/>
      <c r="D2" s="36"/>
      <c r="E2" s="36"/>
      <c r="F2" s="36"/>
    </row>
    <row r="3" spans="1:10" ht="25.5" customHeight="1" x14ac:dyDescent="0.25">
      <c r="A3" s="2"/>
      <c r="B3" s="37" t="s">
        <v>1</v>
      </c>
      <c r="C3" s="37" t="s">
        <v>6</v>
      </c>
      <c r="D3" s="39" t="s">
        <v>2</v>
      </c>
      <c r="E3" s="41" t="s">
        <v>3</v>
      </c>
      <c r="F3" s="42"/>
    </row>
    <row r="4" spans="1:10" ht="15" customHeight="1" x14ac:dyDescent="0.25">
      <c r="A4" s="3"/>
      <c r="B4" s="38"/>
      <c r="C4" s="38"/>
      <c r="D4" s="40"/>
      <c r="E4" s="4" t="s">
        <v>4</v>
      </c>
      <c r="F4" s="4" t="s">
        <v>5</v>
      </c>
    </row>
    <row r="5" spans="1:10" s="5" customFormat="1" ht="15" customHeight="1" x14ac:dyDescent="0.25">
      <c r="A5" s="17" t="s">
        <v>9</v>
      </c>
      <c r="B5" s="19">
        <v>220.76242500000001</v>
      </c>
      <c r="C5" s="20">
        <v>0</v>
      </c>
      <c r="D5" s="18">
        <v>229.70500000000001</v>
      </c>
      <c r="E5" s="21">
        <f>D5-B5</f>
        <v>8.942575000000005</v>
      </c>
      <c r="F5" s="22">
        <f>IF(B5=0,"N/A",E5/B5)</f>
        <v>4.0507686033979765E-2</v>
      </c>
    </row>
    <row r="6" spans="1:10" ht="15" customHeight="1" x14ac:dyDescent="0.25">
      <c r="A6" s="23" t="s">
        <v>10</v>
      </c>
      <c r="B6" s="7">
        <v>10.282439</v>
      </c>
      <c r="C6" s="14">
        <v>0</v>
      </c>
      <c r="D6" s="15">
        <v>10.105000000000002</v>
      </c>
      <c r="E6" s="8">
        <f t="shared" ref="E6:E13" si="0">D6-B6</f>
        <v>-0.1774389999999979</v>
      </c>
      <c r="F6" s="6">
        <f t="shared" ref="F6:F13" si="1">IF(B6=0,"N/A",E6/B6)</f>
        <v>-1.725650888860103E-2</v>
      </c>
    </row>
    <row r="7" spans="1:10" ht="15" customHeight="1" x14ac:dyDescent="0.25">
      <c r="A7" s="23" t="s">
        <v>7</v>
      </c>
      <c r="B7" s="9">
        <v>5.5289190000000001</v>
      </c>
      <c r="C7" s="8">
        <v>0</v>
      </c>
      <c r="D7" s="9">
        <v>5.45</v>
      </c>
      <c r="E7" s="8">
        <f t="shared" si="0"/>
        <v>-7.8918999999999961E-2</v>
      </c>
      <c r="F7" s="6">
        <f t="shared" si="1"/>
        <v>-1.4273857150014307E-2</v>
      </c>
    </row>
    <row r="8" spans="1:10" ht="15" customHeight="1" x14ac:dyDescent="0.25">
      <c r="A8" s="24" t="s">
        <v>11</v>
      </c>
      <c r="B8" s="9">
        <v>31.316526</v>
      </c>
      <c r="C8" s="8">
        <v>0</v>
      </c>
      <c r="D8" s="9">
        <v>26.199000000000002</v>
      </c>
      <c r="E8" s="9">
        <f t="shared" si="0"/>
        <v>-5.117525999999998</v>
      </c>
      <c r="F8" s="6">
        <f t="shared" si="1"/>
        <v>-0.16341295327585181</v>
      </c>
    </row>
    <row r="9" spans="1:10" ht="15" customHeight="1" x14ac:dyDescent="0.25">
      <c r="A9" s="24" t="s">
        <v>12</v>
      </c>
      <c r="B9" s="9">
        <v>36.339999999999996</v>
      </c>
      <c r="C9" s="8">
        <v>0</v>
      </c>
      <c r="D9" s="9">
        <v>31.193999999999999</v>
      </c>
      <c r="E9" s="9">
        <f t="shared" si="0"/>
        <v>-5.1459999999999972</v>
      </c>
      <c r="F9" s="6">
        <f t="shared" si="1"/>
        <v>-0.14160704457897627</v>
      </c>
    </row>
    <row r="10" spans="1:10" ht="15" customHeight="1" x14ac:dyDescent="0.25">
      <c r="A10" s="23" t="s">
        <v>13</v>
      </c>
      <c r="B10" s="9">
        <v>17.036406999999997</v>
      </c>
      <c r="C10" s="8">
        <v>0</v>
      </c>
      <c r="D10" s="9">
        <v>17.87</v>
      </c>
      <c r="E10" s="9">
        <f t="shared" si="0"/>
        <v>0.83359300000000403</v>
      </c>
      <c r="F10" s="6">
        <f t="shared" si="1"/>
        <v>4.8930094238767846E-2</v>
      </c>
    </row>
    <row r="11" spans="1:10" ht="15" customHeight="1" x14ac:dyDescent="0.25">
      <c r="A11" s="24" t="s">
        <v>14</v>
      </c>
      <c r="B11" s="9">
        <v>14.052199</v>
      </c>
      <c r="C11" s="8">
        <v>0</v>
      </c>
      <c r="D11" s="9">
        <v>13.101999999999999</v>
      </c>
      <c r="E11" s="8">
        <f t="shared" si="0"/>
        <v>-0.95019900000000135</v>
      </c>
      <c r="F11" s="6">
        <f t="shared" si="1"/>
        <v>-6.761923881095061E-2</v>
      </c>
    </row>
    <row r="12" spans="1:10" ht="15" customHeight="1" x14ac:dyDescent="0.25">
      <c r="A12" s="25" t="s">
        <v>15</v>
      </c>
      <c r="B12" s="11">
        <v>46.744312999999998</v>
      </c>
      <c r="C12" s="10">
        <v>0</v>
      </c>
      <c r="D12" s="10">
        <v>0</v>
      </c>
      <c r="E12" s="11">
        <f t="shared" si="0"/>
        <v>-46.744312999999998</v>
      </c>
      <c r="F12" s="12">
        <f t="shared" si="1"/>
        <v>-1</v>
      </c>
    </row>
    <row r="13" spans="1:10" s="13" customFormat="1" ht="15" customHeight="1" thickBot="1" x14ac:dyDescent="0.3">
      <c r="A13" s="26" t="s">
        <v>16</v>
      </c>
      <c r="B13" s="27">
        <f>SUM(B5:B12)</f>
        <v>382.06322799999992</v>
      </c>
      <c r="C13" s="28">
        <f>SUM(C5:C12)</f>
        <v>0</v>
      </c>
      <c r="D13" s="27">
        <f>SUM(D5:D12)</f>
        <v>333.625</v>
      </c>
      <c r="E13" s="29">
        <f t="shared" si="0"/>
        <v>-48.438227999999924</v>
      </c>
      <c r="F13" s="30">
        <f t="shared" si="1"/>
        <v>-0.12678065945671152</v>
      </c>
    </row>
    <row r="14" spans="1:10" ht="45" customHeight="1" x14ac:dyDescent="0.25">
      <c r="A14" s="34" t="s">
        <v>17</v>
      </c>
      <c r="B14" s="34"/>
      <c r="C14" s="34"/>
      <c r="D14" s="34"/>
      <c r="E14" s="34"/>
      <c r="F14" s="34"/>
      <c r="G14" s="31"/>
      <c r="H14" s="31"/>
      <c r="I14" s="31"/>
      <c r="J14" s="31"/>
    </row>
    <row r="15" spans="1:10" ht="14.1" customHeight="1" x14ac:dyDescent="0.25"/>
    <row r="16" spans="1:10" ht="14.1" customHeight="1" x14ac:dyDescent="0.25">
      <c r="D16" s="32"/>
    </row>
    <row r="17" spans="4:5" x14ac:dyDescent="0.25">
      <c r="D17" s="32"/>
      <c r="E17" s="32"/>
    </row>
    <row r="18" spans="4:5" x14ac:dyDescent="0.25">
      <c r="D18" s="33"/>
    </row>
    <row r="22" spans="4:5" x14ac:dyDescent="0.25">
      <c r="E22" s="8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Summary</vt:lpstr>
      <vt:lpstr>'AOAM Summary'!Print_Area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2018-02-28T11:54:50Z</dcterms:modified>
</cp:coreProperties>
</file>