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AB780D7-D7F0-4BD2-A6FF-4C860943BEA2}" xr6:coauthVersionLast="36" xr6:coauthVersionMax="36" xr10:uidLastSave="{00000000-0000-0000-0000-000000000000}"/>
  <bookViews>
    <workbookView xWindow="75" yWindow="75" windowWidth="9660" windowHeight="5730" xr2:uid="{00000000-000D-0000-FFFF-FFFF00000000}"/>
  </bookViews>
  <sheets>
    <sheet name="OIG PCB table" sheetId="4" r:id="rId1"/>
  </sheets>
  <definedNames>
    <definedName name="_xlnm.Print_Area" localSheetId="0">'OIG PCB table'!$A$1:$F$17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4" l="1"/>
  <c r="F15" i="4" s="1"/>
  <c r="D14" i="4"/>
  <c r="E13" i="4"/>
  <c r="F13" i="4" s="1"/>
  <c r="E12" i="4"/>
  <c r="F12" i="4" s="1"/>
  <c r="C11" i="4"/>
  <c r="B11" i="4"/>
  <c r="B14" i="4" s="1"/>
  <c r="E14" i="4" s="1"/>
  <c r="F14" i="4" s="1"/>
  <c r="E10" i="4"/>
  <c r="F10" i="4" s="1"/>
  <c r="F9" i="4"/>
  <c r="E9" i="4"/>
  <c r="E8" i="4"/>
  <c r="F8" i="4" s="1"/>
  <c r="F7" i="4"/>
  <c r="E7" i="4"/>
  <c r="E6" i="4"/>
  <c r="F6" i="4" s="1"/>
  <c r="E11" i="4" l="1"/>
  <c r="F11" i="4" s="1"/>
</calcChain>
</file>

<file path=xl/sharedStrings.xml><?xml version="1.0" encoding="utf-8"?>
<sst xmlns="http://schemas.openxmlformats.org/spreadsheetml/2006/main" count="21" uniqueCount="21">
  <si>
    <t>Amount</t>
  </si>
  <si>
    <t>Percent</t>
  </si>
  <si>
    <t xml:space="preserve">        Personnel Compensation and Benefits and General Operating Expenses</t>
  </si>
  <si>
    <t>(Dollars in Thousands)</t>
  </si>
  <si>
    <t>Full-Time Equivalents</t>
  </si>
  <si>
    <t>Total, OIG</t>
  </si>
  <si>
    <t>Information Technology</t>
  </si>
  <si>
    <t>Rent</t>
  </si>
  <si>
    <t>Travel &amp; Transportation of Persons</t>
  </si>
  <si>
    <t>Office of Inspector General</t>
  </si>
  <si>
    <r>
      <t>Advisory &amp; Assistance Services</t>
    </r>
    <r>
      <rPr>
        <vertAlign val="superscript"/>
        <sz val="10"/>
        <rFont val="Arial"/>
        <family val="2"/>
      </rPr>
      <t>2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</si>
  <si>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Includes the costs of the annual financial statements audit and the outsourcing of contracting services.</t>
    </r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</si>
  <si>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2020 PC&amp;B includes base salary costs and anticipated within grade and promotion increases.</t>
    </r>
  </si>
  <si>
    <t xml:space="preserve">  Training</t>
  </si>
  <si>
    <t xml:space="preserve">  Other</t>
  </si>
  <si>
    <r>
      <t>Personnel Compensation
   and Benefits</t>
    </r>
    <r>
      <rPr>
        <vertAlign val="superscript"/>
        <sz val="10"/>
        <rFont val="Arial"/>
        <family val="2"/>
      </rPr>
      <t>1</t>
    </r>
  </si>
  <si>
    <t>Communications, Supplies, 
   Equipment &amp; Other Services</t>
  </si>
  <si>
    <t>Change Over
FY 2018 Actual</t>
  </si>
  <si>
    <t>FY 2020 Request</t>
  </si>
  <si>
    <t>FY 2018 Actual</t>
  </si>
  <si>
    <t>FY 2019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</si>
</sst>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\-&quot;$&quot;#,##0;&quot;-&quot;??"/>
    <numFmt numFmtId="165" formatCode="#,##0;\-#,##0;&quot;-&quot;??"/>
    <numFmt numFmtId="166" formatCode="0.0%;\-0.0%;&quot;-&quot;??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name val="Arial"/>
      <family val="2"/>
    </font>
    <font>
      <i/>
      <sz val="9.5"/>
      <name val="Arial"/>
      <family val="2"/>
    </font>
    <font>
      <i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 wrapText="1"/>
    </xf>
    <xf numFmtId="165" fontId="4" fillId="2" borderId="0" xfId="0" applyNumberFormat="1" applyFont="1" applyFill="1" applyBorder="1" applyAlignment="1">
      <alignment vertical="top"/>
    </xf>
    <xf numFmtId="0" fontId="1" fillId="2" borderId="2" xfId="0" applyFont="1" applyFill="1" applyBorder="1"/>
    <xf numFmtId="164" fontId="1" fillId="2" borderId="2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left" indent="1"/>
    </xf>
    <xf numFmtId="165" fontId="8" fillId="2" borderId="0" xfId="0" applyNumberFormat="1" applyFont="1" applyFill="1" applyBorder="1"/>
    <xf numFmtId="165" fontId="8" fillId="2" borderId="0" xfId="0" applyNumberFormat="1" applyFont="1" applyFill="1" applyBorder="1" applyAlignment="1">
      <alignment vertical="center"/>
    </xf>
    <xf numFmtId="0" fontId="9" fillId="0" borderId="0" xfId="0" applyFont="1"/>
    <xf numFmtId="166" fontId="4" fillId="2" borderId="0" xfId="0" applyNumberFormat="1" applyFont="1" applyFill="1" applyBorder="1" applyAlignment="1">
      <alignment vertical="top"/>
    </xf>
    <xf numFmtId="166" fontId="4" fillId="2" borderId="0" xfId="0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horizontal="right" vertical="center"/>
    </xf>
    <xf numFmtId="166" fontId="1" fillId="2" borderId="6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showGridLines="0" tabSelected="1" zoomScaleNormal="100" workbookViewId="0">
      <selection activeCell="D20" sqref="D20"/>
    </sheetView>
  </sheetViews>
  <sheetFormatPr defaultRowHeight="15" x14ac:dyDescent="0.25"/>
  <cols>
    <col min="1" max="1" width="35.7109375" customWidth="1"/>
    <col min="2" max="2" width="9.7109375" customWidth="1"/>
    <col min="3" max="3" width="14.7109375" customWidth="1"/>
    <col min="4" max="6" width="9.7109375" customWidth="1"/>
  </cols>
  <sheetData>
    <row r="1" spans="1:6" s="28" customFormat="1" ht="12.75" x14ac:dyDescent="0.2">
      <c r="A1" s="32" t="s">
        <v>9</v>
      </c>
      <c r="B1" s="32"/>
      <c r="C1" s="32"/>
      <c r="D1" s="32"/>
      <c r="E1" s="32"/>
      <c r="F1" s="32"/>
    </row>
    <row r="2" spans="1:6" s="28" customFormat="1" ht="12.75" x14ac:dyDescent="0.2">
      <c r="A2" s="32" t="s">
        <v>2</v>
      </c>
      <c r="B2" s="32"/>
      <c r="C2" s="32"/>
      <c r="D2" s="32"/>
      <c r="E2" s="32"/>
      <c r="F2" s="32"/>
    </row>
    <row r="3" spans="1:6" s="28" customFormat="1" ht="13.5" thickBot="1" x14ac:dyDescent="0.25">
      <c r="A3" s="33" t="s">
        <v>3</v>
      </c>
      <c r="B3" s="33"/>
      <c r="C3" s="33"/>
      <c r="D3" s="33"/>
      <c r="E3" s="33"/>
      <c r="F3" s="33"/>
    </row>
    <row r="4" spans="1:6" s="28" customFormat="1" ht="26.45" customHeight="1" x14ac:dyDescent="0.2">
      <c r="A4" s="1"/>
      <c r="B4" s="34" t="s">
        <v>19</v>
      </c>
      <c r="C4" s="34" t="s">
        <v>20</v>
      </c>
      <c r="D4" s="34" t="s">
        <v>18</v>
      </c>
      <c r="E4" s="36" t="s">
        <v>17</v>
      </c>
      <c r="F4" s="36"/>
    </row>
    <row r="5" spans="1:6" s="28" customFormat="1" ht="14.1" customHeight="1" x14ac:dyDescent="0.2">
      <c r="A5" s="2"/>
      <c r="B5" s="35"/>
      <c r="C5" s="35"/>
      <c r="D5" s="35"/>
      <c r="E5" s="3" t="s">
        <v>0</v>
      </c>
      <c r="F5" s="3" t="s">
        <v>1</v>
      </c>
    </row>
    <row r="6" spans="1:6" s="29" customFormat="1" ht="27" x14ac:dyDescent="0.25">
      <c r="A6" s="16" t="s">
        <v>15</v>
      </c>
      <c r="B6" s="17">
        <v>12217</v>
      </c>
      <c r="C6" s="17">
        <v>0</v>
      </c>
      <c r="D6" s="17">
        <v>12825</v>
      </c>
      <c r="E6" s="17">
        <f t="shared" ref="E6:E15" si="0">D6-B6</f>
        <v>608</v>
      </c>
      <c r="F6" s="22">
        <f t="shared" ref="F6:F12" si="1">SUM(E6/B6)</f>
        <v>4.9766718506998445E-2</v>
      </c>
    </row>
    <row r="7" spans="1:6" s="29" customFormat="1" ht="12.75" x14ac:dyDescent="0.25">
      <c r="A7" s="11" t="s">
        <v>8</v>
      </c>
      <c r="B7" s="13">
        <v>250</v>
      </c>
      <c r="C7" s="13">
        <v>0</v>
      </c>
      <c r="D7" s="13">
        <v>300</v>
      </c>
      <c r="E7" s="13">
        <f t="shared" si="0"/>
        <v>50</v>
      </c>
      <c r="F7" s="23">
        <f t="shared" si="1"/>
        <v>0.2</v>
      </c>
    </row>
    <row r="8" spans="1:6" s="29" customFormat="1" ht="14.25" x14ac:dyDescent="0.25">
      <c r="A8" s="11" t="s">
        <v>10</v>
      </c>
      <c r="B8" s="13">
        <v>1960</v>
      </c>
      <c r="C8" s="13">
        <v>0</v>
      </c>
      <c r="D8" s="13">
        <v>1840</v>
      </c>
      <c r="E8" s="13">
        <f t="shared" si="0"/>
        <v>-120</v>
      </c>
      <c r="F8" s="23">
        <f t="shared" si="1"/>
        <v>-6.1224489795918366E-2</v>
      </c>
    </row>
    <row r="9" spans="1:6" s="28" customFormat="1" ht="12.75" x14ac:dyDescent="0.2">
      <c r="A9" s="1" t="s">
        <v>7</v>
      </c>
      <c r="B9" s="4">
        <v>86</v>
      </c>
      <c r="C9" s="4">
        <v>0</v>
      </c>
      <c r="D9" s="4">
        <v>120</v>
      </c>
      <c r="E9" s="13">
        <f t="shared" si="0"/>
        <v>34</v>
      </c>
      <c r="F9" s="23">
        <f t="shared" si="1"/>
        <v>0.39534883720930231</v>
      </c>
    </row>
    <row r="10" spans="1:6" s="28" customFormat="1" ht="12.75" x14ac:dyDescent="0.2">
      <c r="A10" s="1" t="s">
        <v>6</v>
      </c>
      <c r="B10" s="4">
        <v>127</v>
      </c>
      <c r="C10" s="4">
        <v>0</v>
      </c>
      <c r="D10" s="4">
        <v>25</v>
      </c>
      <c r="E10" s="13">
        <f t="shared" si="0"/>
        <v>-102</v>
      </c>
      <c r="F10" s="23">
        <f t="shared" si="1"/>
        <v>-0.80314960629921262</v>
      </c>
    </row>
    <row r="11" spans="1:6" s="28" customFormat="1" ht="25.5" x14ac:dyDescent="0.2">
      <c r="A11" s="5" t="s">
        <v>16</v>
      </c>
      <c r="B11" s="6">
        <f>SUM(B12:B13)</f>
        <v>447</v>
      </c>
      <c r="C11" s="6">
        <f>SUM(C12:C13)</f>
        <v>0</v>
      </c>
      <c r="D11" s="6">
        <v>240</v>
      </c>
      <c r="E11" s="6">
        <f t="shared" si="0"/>
        <v>-207</v>
      </c>
      <c r="F11" s="22">
        <f t="shared" si="1"/>
        <v>-0.46308724832214765</v>
      </c>
    </row>
    <row r="12" spans="1:6" s="21" customFormat="1" ht="12.75" x14ac:dyDescent="0.2">
      <c r="A12" s="18" t="s">
        <v>13</v>
      </c>
      <c r="B12" s="19">
        <v>176</v>
      </c>
      <c r="C12" s="19">
        <v>0</v>
      </c>
      <c r="D12" s="19">
        <v>100</v>
      </c>
      <c r="E12" s="20">
        <f t="shared" si="0"/>
        <v>-76</v>
      </c>
      <c r="F12" s="24">
        <f t="shared" si="1"/>
        <v>-0.43181818181818182</v>
      </c>
    </row>
    <row r="13" spans="1:6" s="21" customFormat="1" ht="12.75" x14ac:dyDescent="0.2">
      <c r="A13" s="18" t="s">
        <v>14</v>
      </c>
      <c r="B13" s="19">
        <v>271</v>
      </c>
      <c r="C13" s="19">
        <v>0</v>
      </c>
      <c r="D13" s="19">
        <v>140</v>
      </c>
      <c r="E13" s="20">
        <f t="shared" si="0"/>
        <v>-131</v>
      </c>
      <c r="F13" s="25">
        <f>IF(E13=0, "N/A", E13/B13)</f>
        <v>-0.48339483394833949</v>
      </c>
    </row>
    <row r="14" spans="1:6" s="28" customFormat="1" ht="13.5" thickBot="1" x14ac:dyDescent="0.25">
      <c r="A14" s="7" t="s">
        <v>5</v>
      </c>
      <c r="B14" s="8">
        <f>SUM(B6:B11)</f>
        <v>15087</v>
      </c>
      <c r="C14" s="8">
        <v>15200</v>
      </c>
      <c r="D14" s="8">
        <f>SUM(D6:D11)</f>
        <v>15350</v>
      </c>
      <c r="E14" s="14">
        <f t="shared" si="0"/>
        <v>263</v>
      </c>
      <c r="F14" s="26">
        <f>SUM(E14/B14)</f>
        <v>1.7432226420096772E-2</v>
      </c>
    </row>
    <row r="15" spans="1:6" s="28" customFormat="1" ht="13.5" thickBot="1" x14ac:dyDescent="0.25">
      <c r="A15" s="9" t="s">
        <v>4</v>
      </c>
      <c r="B15" s="10">
        <v>68</v>
      </c>
      <c r="C15" s="10">
        <v>71</v>
      </c>
      <c r="D15" s="10">
        <v>68</v>
      </c>
      <c r="E15" s="15">
        <f t="shared" si="0"/>
        <v>0</v>
      </c>
      <c r="F15" s="27" t="str">
        <f>IF(E15=0, "N/A", E15/B15)</f>
        <v>N/A</v>
      </c>
    </row>
    <row r="16" spans="1:6" s="12" customFormat="1" x14ac:dyDescent="0.25">
      <c r="A16" s="31" t="s">
        <v>12</v>
      </c>
      <c r="B16" s="31"/>
      <c r="C16" s="31"/>
      <c r="D16" s="31"/>
      <c r="E16" s="31"/>
      <c r="F16" s="31"/>
    </row>
    <row r="17" spans="1:6" s="12" customFormat="1" x14ac:dyDescent="0.25">
      <c r="A17" s="30" t="s">
        <v>11</v>
      </c>
      <c r="B17" s="30"/>
      <c r="C17" s="30"/>
      <c r="D17" s="30"/>
      <c r="E17" s="30"/>
      <c r="F17" s="30"/>
    </row>
  </sheetData>
  <mergeCells count="9">
    <mergeCell ref="A17:F17"/>
    <mergeCell ref="A16:F16"/>
    <mergeCell ref="A1:F1"/>
    <mergeCell ref="A3:F3"/>
    <mergeCell ref="A2:F2"/>
    <mergeCell ref="C4:C5"/>
    <mergeCell ref="B4:B5"/>
    <mergeCell ref="D4:D5"/>
    <mergeCell ref="E4:F4"/>
  </mergeCells>
  <pageMargins left="0.7" right="0.7" top="0.75" bottom="0.75" header="0.3" footer="0.3"/>
  <pageSetup orientation="portrait" r:id="rId1"/>
  <ignoredErrors>
    <ignoredError sqref="B14 D14 C11" formulaRange="1"/>
    <ignoredError sqref="F13: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PCB table</vt:lpstr>
      <vt:lpstr>'OIG PCB table'!Print_Area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dcterms:created xsi:type="dcterms:W3CDTF">2012-08-27T16:23:53Z</dcterms:created>
  <dcterms:modified xsi:type="dcterms:W3CDTF">2019-03-15T22:18:26Z</dcterms:modified>
</cp:coreProperties>
</file>