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tjones\Desktop\FY 2020 Extracted Excels\"/>
    </mc:Choice>
  </mc:AlternateContent>
  <xr:revisionPtr revIDLastSave="0" documentId="13_ncr:1_{EEC8A39E-CB97-4ACB-9F0F-DC2484339F63}" xr6:coauthVersionLast="36" xr6:coauthVersionMax="36" xr10:uidLastSave="{00000000-0000-0000-0000-000000000000}"/>
  <bookViews>
    <workbookView xWindow="75" yWindow="-1530" windowWidth="12180" windowHeight="14520" tabRatio="734" xr2:uid="{2F0BD3C3-3DED-41D9-8C37-0B9F1CC0C743}"/>
  </bookViews>
  <sheets>
    <sheet name="MPS Facilities" sheetId="6" r:id="rId1"/>
  </sheets>
  <definedNames>
    <definedName name="_xlnm.Print_Area" localSheetId="0">'MPS Facilities'!$A$1:$F$33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6" l="1"/>
  <c r="F23" i="6" s="1"/>
  <c r="E22" i="6"/>
  <c r="F22" i="6" s="1"/>
  <c r="F21" i="6"/>
  <c r="E21" i="6"/>
  <c r="E20" i="6"/>
  <c r="D20" i="6"/>
  <c r="C20" i="6"/>
  <c r="B20" i="6"/>
  <c r="F20" i="6" s="1"/>
  <c r="F19" i="6"/>
  <c r="E19" i="6"/>
  <c r="E18" i="6"/>
  <c r="F18" i="6" s="1"/>
  <c r="F17" i="6"/>
  <c r="E17" i="6"/>
  <c r="E16" i="6"/>
  <c r="F16" i="6" s="1"/>
  <c r="F15" i="6"/>
  <c r="E15" i="6"/>
  <c r="E14" i="6"/>
  <c r="F14" i="6" s="1"/>
  <c r="F13" i="6"/>
  <c r="E13" i="6"/>
  <c r="E12" i="6"/>
  <c r="F12" i="6" s="1"/>
  <c r="F11" i="6"/>
  <c r="E11" i="6"/>
  <c r="E10" i="6"/>
  <c r="F10" i="6" s="1"/>
  <c r="E9" i="6"/>
  <c r="F9" i="6" s="1"/>
  <c r="E8" i="6"/>
  <c r="F8" i="6" s="1"/>
  <c r="F7" i="6"/>
  <c r="E7" i="6"/>
  <c r="E6" i="6"/>
  <c r="F6" i="6" s="1"/>
  <c r="D5" i="6"/>
  <c r="E5" i="6" s="1"/>
  <c r="C5" i="6"/>
  <c r="B5" i="6"/>
  <c r="F5" i="6" s="1"/>
</calcChain>
</file>

<file path=xl/sharedStrings.xml><?xml version="1.0" encoding="utf-8"?>
<sst xmlns="http://schemas.openxmlformats.org/spreadsheetml/2006/main" count="37" uniqueCount="37">
  <si>
    <t>(Dollars in Millions)</t>
  </si>
  <si>
    <t>FY 2018
Actual</t>
  </si>
  <si>
    <t>FY 2020
Request</t>
  </si>
  <si>
    <t>Amount</t>
  </si>
  <si>
    <t>Percent</t>
  </si>
  <si>
    <t>Total</t>
  </si>
  <si>
    <t>FY 2019
(TBD)</t>
  </si>
  <si>
    <t>Change over
FY 2018 Actual</t>
  </si>
  <si>
    <t>Atacama Large Millimeter Array (ALMA)</t>
  </si>
  <si>
    <t>IceCube Neutrino Observatory (IceCube)</t>
  </si>
  <si>
    <t>National Superconducting Cyclotron Laboratory (NSCL)</t>
  </si>
  <si>
    <t>Other MPS Facilities</t>
  </si>
  <si>
    <t xml:space="preserve">    Center for High Resolution Neutron Scattering (CHRNS)</t>
  </si>
  <si>
    <t xml:space="preserve">    Green Bank Observatory (GBO)</t>
  </si>
  <si>
    <r>
      <t>Arecibo Observatory</t>
    </r>
    <r>
      <rPr>
        <vertAlign val="superscript"/>
        <sz val="8"/>
        <color theme="1"/>
        <rFont val="Arial"/>
        <family val="2"/>
      </rPr>
      <t>1</t>
    </r>
  </si>
  <si>
    <r>
      <t>Cornell High Energy Synchrotron Source (CHESS)</t>
    </r>
    <r>
      <rPr>
        <vertAlign val="superscript"/>
        <sz val="8"/>
        <color theme="1"/>
        <rFont val="Arial"/>
        <family val="2"/>
      </rPr>
      <t>2</t>
    </r>
  </si>
  <si>
    <r>
      <t>Daniel K. Inouye Solar Telescope (DKIST)</t>
    </r>
    <r>
      <rPr>
        <vertAlign val="superscript"/>
        <sz val="8"/>
        <color theme="1"/>
        <rFont val="Arial"/>
        <family val="2"/>
      </rPr>
      <t>3</t>
    </r>
  </si>
  <si>
    <r>
      <t>Gemini Observatory</t>
    </r>
    <r>
      <rPr>
        <vertAlign val="superscript"/>
        <sz val="10"/>
        <color theme="1"/>
        <rFont val="Arial"/>
        <family val="2"/>
      </rPr>
      <t>4</t>
    </r>
  </si>
  <si>
    <r>
      <t>Large Hadron Collider (LHC)</t>
    </r>
    <r>
      <rPr>
        <vertAlign val="superscript"/>
        <sz val="10"/>
        <color theme="1"/>
        <rFont val="Arial"/>
        <family val="2"/>
      </rPr>
      <t>5</t>
    </r>
  </si>
  <si>
    <r>
      <t>Laser Interferometer Gravitational Wave Observatory (LIGO)</t>
    </r>
    <r>
      <rPr>
        <vertAlign val="superscript"/>
        <sz val="10"/>
        <color theme="1"/>
        <rFont val="Arial"/>
        <family val="2"/>
      </rPr>
      <t>7</t>
    </r>
  </si>
  <si>
    <t>MPS Funding for Major Multi-User Facilities</t>
  </si>
  <si>
    <r>
      <t>Large Synoptic Survey Telescope (LSST)</t>
    </r>
    <r>
      <rPr>
        <vertAlign val="superscript"/>
        <sz val="10"/>
        <color theme="1"/>
        <rFont val="Arial"/>
        <family val="2"/>
      </rPr>
      <t>6</t>
    </r>
  </si>
  <si>
    <r>
      <t>National High-Magnetic Field Laboratory (NHMFL)</t>
    </r>
    <r>
      <rPr>
        <vertAlign val="superscript"/>
        <sz val="10"/>
        <color theme="1"/>
        <rFont val="Arial"/>
        <family val="2"/>
      </rPr>
      <t>4,8</t>
    </r>
  </si>
  <si>
    <r>
      <t>National Solar Observatory (NSO)</t>
    </r>
    <r>
      <rPr>
        <vertAlign val="superscript"/>
        <sz val="10"/>
        <color theme="1"/>
        <rFont val="Arial"/>
        <family val="2"/>
      </rPr>
      <t>4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</si>
  <si>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 xml:space="preserve">FY 2018 Actual includes $2.0 million of supplemental funding provided in Further Additional Supplemental Appropriations for Disaster Relief Requirements Act of 2018 (P.L. 115-123) for repairs related to damage from Hurricane Maria, $1.80 million to fund part of FY 2019 costs, </t>
    </r>
    <r>
      <rPr>
        <sz val="9"/>
        <rFont val="Arial"/>
        <family val="2"/>
      </rPr>
      <t>and $580,000 for one-time costs associated with the change in management organization.</t>
    </r>
  </si>
  <si>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FY 2018 Actual includes additional FY 2018 one-time funding above the requested amount: $13.0 million for Gemini; $10.08 million for NHMFL, $7.08 million for NOAO, $3.50 million for NRAO, and $3.50 million for NSO.</t>
    </r>
  </si>
  <si>
    <r>
      <rPr>
        <vertAlign val="superscript"/>
        <sz val="9"/>
        <rFont val="Arial"/>
        <family val="2"/>
      </rPr>
      <t>8</t>
    </r>
    <r>
      <rPr>
        <sz val="9"/>
        <rFont val="Arial"/>
        <family val="2"/>
      </rPr>
      <t xml:space="preserve"> FY 2018 includes $9.34 million to fund part of FY 2019 costs.</t>
    </r>
  </si>
  <si>
    <r>
      <t>National Optical Astronomy Observatory (NOAO)</t>
    </r>
    <r>
      <rPr>
        <vertAlign val="superscript"/>
        <sz val="10"/>
        <color theme="1"/>
        <rFont val="Arial"/>
        <family val="2"/>
      </rPr>
      <t>4</t>
    </r>
  </si>
  <si>
    <r>
      <t>National Radio Astronomy Observatories (NRAO)</t>
    </r>
    <r>
      <rPr>
        <vertAlign val="superscript"/>
        <sz val="10"/>
        <color theme="1"/>
        <rFont val="Arial"/>
        <family val="2"/>
      </rPr>
      <t>4,9,10</t>
    </r>
  </si>
  <si>
    <r>
      <rPr>
        <vertAlign val="superscript"/>
        <sz val="9"/>
        <rFont val="Arial"/>
        <family val="2"/>
      </rPr>
      <t>10</t>
    </r>
    <r>
      <rPr>
        <sz val="9"/>
        <rFont val="Arial"/>
        <family val="2"/>
      </rPr>
      <t xml:space="preserve"> FY 2020 Request includes reintegration of the Long Baseline Observatory (LBO) into NRAO as the Very Long Baseline Array (VLBA) at $3.43 million per year. </t>
    </r>
  </si>
  <si>
    <r>
      <t xml:space="preserve">    Long Baseline Observatory (LBO)</t>
    </r>
    <r>
      <rPr>
        <i/>
        <vertAlign val="superscript"/>
        <sz val="10"/>
        <color theme="1"/>
        <rFont val="Arial"/>
        <family val="2"/>
      </rPr>
      <t>10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</si>
  <si>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FY 2018 Actual includes $10.0 million to fund part of FY 2019 costs. The FY 2020 Request reflects the transition of CHESS from an NSF stewardship to a partnership model.  </t>
    </r>
  </si>
  <si>
    <r>
      <rPr>
        <vertAlign val="superscript"/>
        <sz val="9"/>
        <color theme="1"/>
        <rFont val="Arial"/>
        <family val="2"/>
      </rPr>
      <t>7</t>
    </r>
    <r>
      <rPr>
        <sz val="9"/>
        <color theme="1"/>
        <rFont val="Arial"/>
        <family val="2"/>
      </rPr>
      <t xml:space="preserve"> FY 2018 Actual includes $10.0 million for Advanced LIGO Plus (LIGO A+) development and design.</t>
    </r>
  </si>
  <si>
    <r>
      <rPr>
        <vertAlign val="superscript"/>
        <sz val="9"/>
        <color theme="1"/>
        <rFont val="Arial"/>
        <family val="2"/>
      </rPr>
      <t>6</t>
    </r>
    <r>
      <rPr>
        <sz val="9"/>
        <color theme="1"/>
        <rFont val="Arial"/>
        <family val="2"/>
      </rPr>
      <t xml:space="preserve"> FY 2018 Actual obligations are intended to fund pre-operations costs for the first three years of the pre-operations ramp 
up, FY 2019-FY 2021.</t>
    </r>
  </si>
  <si>
    <r>
      <rPr>
        <vertAlign val="superscript"/>
        <sz val="9"/>
        <rFont val="Arial"/>
        <family val="2"/>
      </rPr>
      <t>9</t>
    </r>
    <r>
      <rPr>
        <sz val="9"/>
        <rFont val="Arial"/>
        <family val="2"/>
      </rPr>
      <t xml:space="preserve"> FY 2018 Actual includes $2.0 million of supplemental funding provided in Further Additional Supplemental Appropriations for Disaster Relief Requirements Act of 2018 (P.L. 115-123) for repairs related to damage from Hurricane Maria. </t>
    </r>
  </si>
  <si>
    <r>
      <rPr>
        <vertAlign val="superscript"/>
        <sz val="9"/>
        <color theme="1"/>
        <rFont val="Arial"/>
        <family val="2"/>
      </rPr>
      <t xml:space="preserve">3 </t>
    </r>
    <r>
      <rPr>
        <sz val="9"/>
        <color theme="1"/>
        <rFont val="Arial"/>
        <family val="2"/>
      </rPr>
      <t xml:space="preserve">Includes $2.0 million for cultural mitigation activities per year, as required by the compliance process, through FY 2020. 
FY 2018 Actual includes $8.0 million to fund part of FY 2019 costs. </t>
    </r>
  </si>
  <si>
    <r>
      <rPr>
        <vertAlign val="superscript"/>
        <sz val="9"/>
        <color theme="1"/>
        <rFont val="Arial"/>
        <family val="2"/>
      </rPr>
      <t>5</t>
    </r>
    <r>
      <rPr>
        <sz val="9"/>
        <color theme="1"/>
        <rFont val="Arial"/>
        <family val="2"/>
      </rPr>
      <t xml:space="preserve"> FY 2018 Actual includes $16.60 million for High Luminosity-LHC development and design, of which $7.50 million funds 
FY 2019 and FY 2020 activities.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</si>
</sst>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165" fontId="2" fillId="0" borderId="0" xfId="0" applyNumberFormat="1" applyFont="1" applyFill="1" applyAlignment="1" applyProtection="1">
      <alignment horizontal="right"/>
    </xf>
    <xf numFmtId="166" fontId="1" fillId="0" borderId="0" xfId="0" applyNumberFormat="1" applyFont="1" applyFill="1" applyAlignment="1" applyProtection="1">
      <alignment horizontal="right"/>
      <protection locked="0"/>
    </xf>
    <xf numFmtId="165" fontId="1" fillId="0" borderId="0" xfId="0" applyNumberFormat="1" applyFont="1" applyFill="1" applyAlignment="1" applyProtection="1">
      <alignment horizontal="right"/>
    </xf>
    <xf numFmtId="0" fontId="2" fillId="0" borderId="0" xfId="0" applyFont="1" applyFill="1" applyProtection="1">
      <protection locked="0"/>
    </xf>
    <xf numFmtId="164" fontId="2" fillId="0" borderId="0" xfId="0" applyNumberFormat="1" applyFont="1" applyFill="1" applyAlignment="1" applyProtection="1">
      <alignment horizontal="right"/>
      <protection locked="0"/>
    </xf>
    <xf numFmtId="164" fontId="2" fillId="0" borderId="0" xfId="0" applyNumberFormat="1" applyFont="1" applyFill="1" applyAlignment="1" applyProtection="1">
      <alignment horizontal="right"/>
    </xf>
    <xf numFmtId="0" fontId="0" fillId="0" borderId="0" xfId="0" applyFont="1" applyFill="1" applyProtection="1">
      <protection locked="0"/>
    </xf>
    <xf numFmtId="164" fontId="1" fillId="0" borderId="0" xfId="0" applyNumberFormat="1" applyFont="1" applyFill="1" applyAlignment="1" applyProtection="1">
      <alignment horizontal="right"/>
    </xf>
    <xf numFmtId="0" fontId="0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39" fontId="1" fillId="0" borderId="0" xfId="0" applyNumberFormat="1" applyFont="1" applyProtection="1">
      <protection locked="0"/>
    </xf>
    <xf numFmtId="4" fontId="1" fillId="0" borderId="0" xfId="0" applyNumberFormat="1" applyFont="1" applyFill="1" applyAlignment="1" applyProtection="1">
      <alignment horizontal="right"/>
    </xf>
    <xf numFmtId="0" fontId="1" fillId="0" borderId="3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right" wrapText="1"/>
    </xf>
    <xf numFmtId="0" fontId="1" fillId="0" borderId="3" xfId="0" applyFont="1" applyFill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right" wrapText="1"/>
    </xf>
    <xf numFmtId="0" fontId="0" fillId="0" borderId="2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10" fillId="0" borderId="0" xfId="0" applyFont="1" applyFill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970CB-6558-4C59-AF41-AAAADA86EAC4}">
  <sheetPr>
    <pageSetUpPr fitToPage="1"/>
  </sheetPr>
  <dimension ref="A1:I42"/>
  <sheetViews>
    <sheetView showGridLines="0" tabSelected="1" zoomScaleNormal="100" workbookViewId="0">
      <selection activeCell="H13" sqref="H13"/>
    </sheetView>
  </sheetViews>
  <sheetFormatPr defaultColWidth="8.7109375" defaultRowHeight="13.5" customHeight="1" x14ac:dyDescent="0.2"/>
  <cols>
    <col min="1" max="1" width="53.7109375" style="2" customWidth="1"/>
    <col min="2" max="16384" width="8.7109375" style="2"/>
  </cols>
  <sheetData>
    <row r="1" spans="1:6" s="1" customFormat="1" ht="13.5" customHeight="1" x14ac:dyDescent="0.2">
      <c r="A1" s="27" t="s">
        <v>20</v>
      </c>
      <c r="B1" s="27"/>
      <c r="C1" s="27"/>
      <c r="D1" s="27"/>
      <c r="E1" s="27"/>
      <c r="F1" s="27"/>
    </row>
    <row r="2" spans="1:6" ht="13.5" customHeight="1" thickBot="1" x14ac:dyDescent="0.25">
      <c r="A2" s="28" t="s">
        <v>0</v>
      </c>
      <c r="B2" s="28"/>
      <c r="C2" s="28"/>
      <c r="D2" s="28"/>
      <c r="E2" s="28"/>
      <c r="F2" s="28"/>
    </row>
    <row r="3" spans="1:6" ht="27" customHeight="1" x14ac:dyDescent="0.2">
      <c r="A3" s="7"/>
      <c r="B3" s="29" t="s">
        <v>1</v>
      </c>
      <c r="C3" s="31" t="s">
        <v>6</v>
      </c>
      <c r="D3" s="29" t="s">
        <v>2</v>
      </c>
      <c r="E3" s="32" t="s">
        <v>7</v>
      </c>
      <c r="F3" s="33"/>
    </row>
    <row r="4" spans="1:6" ht="13.5" customHeight="1" x14ac:dyDescent="0.2">
      <c r="A4" s="8"/>
      <c r="B4" s="30"/>
      <c r="C4" s="30"/>
      <c r="D4" s="30"/>
      <c r="E4" s="22" t="s">
        <v>3</v>
      </c>
      <c r="F4" s="22" t="s">
        <v>4</v>
      </c>
    </row>
    <row r="5" spans="1:6" ht="13.5" customHeight="1" x14ac:dyDescent="0.2">
      <c r="A5" s="12" t="s">
        <v>5</v>
      </c>
      <c r="B5" s="13">
        <f>SUM(B6:B20)</f>
        <v>388.06</v>
      </c>
      <c r="C5" s="13">
        <f>SUM(C6:C20)</f>
        <v>0</v>
      </c>
      <c r="D5" s="13">
        <f>SUM(D6:D20)</f>
        <v>297.82</v>
      </c>
      <c r="E5" s="14">
        <f t="shared" ref="E5:E12" si="0">D5-B5</f>
        <v>-90.240000000000009</v>
      </c>
      <c r="F5" s="9">
        <f t="shared" ref="F5:F12" si="1">IF(B5=0,"N/A",E5/B5)</f>
        <v>-0.23254135958356958</v>
      </c>
    </row>
    <row r="6" spans="1:6" ht="13.5" customHeight="1" x14ac:dyDescent="0.2">
      <c r="A6" s="15" t="s">
        <v>14</v>
      </c>
      <c r="B6" s="10">
        <v>8.1</v>
      </c>
      <c r="C6" s="10">
        <v>0</v>
      </c>
      <c r="D6" s="10">
        <v>2.13</v>
      </c>
      <c r="E6" s="21">
        <f t="shared" si="0"/>
        <v>-5.97</v>
      </c>
      <c r="F6" s="11">
        <f t="shared" si="1"/>
        <v>-0.73703703703703705</v>
      </c>
    </row>
    <row r="7" spans="1:6" ht="13.5" customHeight="1" x14ac:dyDescent="0.2">
      <c r="A7" s="15" t="s">
        <v>8</v>
      </c>
      <c r="B7" s="10">
        <v>38.549999999999997</v>
      </c>
      <c r="C7" s="10">
        <v>0</v>
      </c>
      <c r="D7" s="10">
        <v>47.26</v>
      </c>
      <c r="E7" s="21">
        <f t="shared" si="0"/>
        <v>8.7100000000000009</v>
      </c>
      <c r="F7" s="11">
        <f t="shared" si="1"/>
        <v>0.22594033722438395</v>
      </c>
    </row>
    <row r="8" spans="1:6" ht="13.5" customHeight="1" x14ac:dyDescent="0.2">
      <c r="A8" s="15" t="s">
        <v>15</v>
      </c>
      <c r="B8" s="10">
        <v>14</v>
      </c>
      <c r="C8" s="10">
        <v>0</v>
      </c>
      <c r="D8" s="10">
        <v>5</v>
      </c>
      <c r="E8" s="21">
        <f t="shared" si="0"/>
        <v>-9</v>
      </c>
      <c r="F8" s="11">
        <f t="shared" si="1"/>
        <v>-0.6428571428571429</v>
      </c>
    </row>
    <row r="9" spans="1:6" ht="13.5" customHeight="1" x14ac:dyDescent="0.2">
      <c r="A9" s="15" t="s">
        <v>16</v>
      </c>
      <c r="B9" s="10">
        <v>24</v>
      </c>
      <c r="C9" s="10">
        <v>0</v>
      </c>
      <c r="D9" s="10">
        <v>19.010000000000002</v>
      </c>
      <c r="E9" s="21">
        <f t="shared" si="0"/>
        <v>-4.9899999999999984</v>
      </c>
      <c r="F9" s="11">
        <f t="shared" si="1"/>
        <v>-0.20791666666666661</v>
      </c>
    </row>
    <row r="10" spans="1:6" s="3" customFormat="1" ht="13.5" customHeight="1" x14ac:dyDescent="0.2">
      <c r="A10" s="15" t="s">
        <v>17</v>
      </c>
      <c r="B10" s="10">
        <v>34.020000000000003</v>
      </c>
      <c r="C10" s="10">
        <v>0</v>
      </c>
      <c r="D10" s="10">
        <v>20.28</v>
      </c>
      <c r="E10" s="21">
        <f t="shared" si="0"/>
        <v>-13.740000000000002</v>
      </c>
      <c r="F10" s="11">
        <f t="shared" si="1"/>
        <v>-0.40388007054673725</v>
      </c>
    </row>
    <row r="11" spans="1:6" s="3" customFormat="1" ht="13.5" customHeight="1" x14ac:dyDescent="0.2">
      <c r="A11" s="17" t="s">
        <v>9</v>
      </c>
      <c r="B11" s="10">
        <v>3.5</v>
      </c>
      <c r="C11" s="10">
        <v>0</v>
      </c>
      <c r="D11" s="10">
        <v>3.5</v>
      </c>
      <c r="E11" s="10">
        <f t="shared" si="0"/>
        <v>0</v>
      </c>
      <c r="F11" s="11">
        <f t="shared" si="1"/>
        <v>0</v>
      </c>
    </row>
    <row r="12" spans="1:6" s="18" customFormat="1" ht="13.5" customHeight="1" x14ac:dyDescent="0.2">
      <c r="A12" s="17" t="s">
        <v>18</v>
      </c>
      <c r="B12" s="10">
        <v>32.46</v>
      </c>
      <c r="C12" s="10">
        <v>0</v>
      </c>
      <c r="D12" s="10">
        <v>20</v>
      </c>
      <c r="E12" s="21">
        <f t="shared" si="0"/>
        <v>-12.46</v>
      </c>
      <c r="F12" s="11">
        <f t="shared" si="1"/>
        <v>-0.38385705483672211</v>
      </c>
    </row>
    <row r="13" spans="1:6" s="3" customFormat="1" ht="13.5" customHeight="1" x14ac:dyDescent="0.2">
      <c r="A13" s="17" t="s">
        <v>21</v>
      </c>
      <c r="B13" s="10">
        <v>11.1</v>
      </c>
      <c r="C13" s="10">
        <v>0</v>
      </c>
      <c r="D13" s="10">
        <v>0</v>
      </c>
      <c r="E13" s="21">
        <f t="shared" ref="E13:E23" si="2">D13-B13</f>
        <v>-11.1</v>
      </c>
      <c r="F13" s="11">
        <f t="shared" ref="F13:F23" si="3">IF(B13=0,"N/A",E13/B13)</f>
        <v>-1</v>
      </c>
    </row>
    <row r="14" spans="1:6" s="3" customFormat="1" ht="13.5" customHeight="1" x14ac:dyDescent="0.2">
      <c r="A14" s="17" t="s">
        <v>19</v>
      </c>
      <c r="B14" s="10">
        <v>49.43</v>
      </c>
      <c r="C14" s="10">
        <v>0</v>
      </c>
      <c r="D14" s="10">
        <v>45</v>
      </c>
      <c r="E14" s="21">
        <f t="shared" si="2"/>
        <v>-4.43</v>
      </c>
      <c r="F14" s="11">
        <f t="shared" si="3"/>
        <v>-8.9621687234472988E-2</v>
      </c>
    </row>
    <row r="15" spans="1:6" s="3" customFormat="1" ht="13.5" customHeight="1" x14ac:dyDescent="0.2">
      <c r="A15" s="17" t="s">
        <v>22</v>
      </c>
      <c r="B15" s="10">
        <v>54.16</v>
      </c>
      <c r="C15" s="10">
        <v>0</v>
      </c>
      <c r="D15" s="10">
        <v>36.78</v>
      </c>
      <c r="E15" s="21">
        <f t="shared" si="2"/>
        <v>-17.379999999999995</v>
      </c>
      <c r="F15" s="11">
        <f t="shared" si="3"/>
        <v>-0.32090103397341208</v>
      </c>
    </row>
    <row r="16" spans="1:6" s="3" customFormat="1" ht="13.5" customHeight="1" x14ac:dyDescent="0.2">
      <c r="A16" s="17" t="s">
        <v>27</v>
      </c>
      <c r="B16" s="10">
        <v>26.76</v>
      </c>
      <c r="C16" s="10">
        <v>0</v>
      </c>
      <c r="D16" s="10">
        <v>22.91</v>
      </c>
      <c r="E16" s="21">
        <f t="shared" si="2"/>
        <v>-3.8500000000000014</v>
      </c>
      <c r="F16" s="11">
        <f t="shared" si="3"/>
        <v>-0.14387144992526163</v>
      </c>
    </row>
    <row r="17" spans="1:9" s="3" customFormat="1" ht="13.5" customHeight="1" x14ac:dyDescent="0.2">
      <c r="A17" s="17" t="s">
        <v>28</v>
      </c>
      <c r="B17" s="10">
        <v>44.46</v>
      </c>
      <c r="C17" s="10">
        <v>0</v>
      </c>
      <c r="D17" s="10">
        <v>38.4</v>
      </c>
      <c r="E17" s="21">
        <f t="shared" si="2"/>
        <v>-6.0600000000000023</v>
      </c>
      <c r="F17" s="11">
        <f t="shared" si="3"/>
        <v>-0.13630229419703108</v>
      </c>
    </row>
    <row r="18" spans="1:9" s="3" customFormat="1" ht="13.5" customHeight="1" x14ac:dyDescent="0.2">
      <c r="A18" s="17" t="s">
        <v>23</v>
      </c>
      <c r="B18" s="10">
        <v>8.82</v>
      </c>
      <c r="C18" s="10">
        <v>0</v>
      </c>
      <c r="D18" s="10">
        <v>4.13</v>
      </c>
      <c r="E18" s="21">
        <f t="shared" si="2"/>
        <v>-4.6900000000000004</v>
      </c>
      <c r="F18" s="11">
        <f t="shared" si="3"/>
        <v>-0.53174603174603174</v>
      </c>
    </row>
    <row r="19" spans="1:9" s="3" customFormat="1" ht="13.5" customHeight="1" x14ac:dyDescent="0.2">
      <c r="A19" s="17" t="s">
        <v>10</v>
      </c>
      <c r="B19" s="10">
        <v>24</v>
      </c>
      <c r="C19" s="10">
        <v>0</v>
      </c>
      <c r="D19" s="10">
        <v>22</v>
      </c>
      <c r="E19" s="21">
        <f t="shared" si="2"/>
        <v>-2</v>
      </c>
      <c r="F19" s="11">
        <f t="shared" si="3"/>
        <v>-8.3333333333333329E-2</v>
      </c>
    </row>
    <row r="20" spans="1:9" s="3" customFormat="1" ht="13.5" customHeight="1" x14ac:dyDescent="0.2">
      <c r="A20" s="17" t="s">
        <v>11</v>
      </c>
      <c r="B20" s="10">
        <f>SUM(B21:B23)</f>
        <v>14.7</v>
      </c>
      <c r="C20" s="10">
        <f t="shared" ref="C20:D20" si="4">SUM(C21:C23)</f>
        <v>0</v>
      </c>
      <c r="D20" s="10">
        <f t="shared" si="4"/>
        <v>11.42</v>
      </c>
      <c r="E20" s="21">
        <f t="shared" si="2"/>
        <v>-3.2799999999999994</v>
      </c>
      <c r="F20" s="11">
        <f t="shared" si="3"/>
        <v>-0.22312925170068024</v>
      </c>
    </row>
    <row r="21" spans="1:9" s="3" customFormat="1" ht="13.5" customHeight="1" x14ac:dyDescent="0.2">
      <c r="A21" s="6" t="s">
        <v>12</v>
      </c>
      <c r="B21" s="10">
        <v>2.79</v>
      </c>
      <c r="C21" s="10">
        <v>0</v>
      </c>
      <c r="D21" s="10">
        <v>3</v>
      </c>
      <c r="E21" s="21">
        <f t="shared" si="2"/>
        <v>0.20999999999999996</v>
      </c>
      <c r="F21" s="11">
        <f t="shared" si="3"/>
        <v>7.5268817204301064E-2</v>
      </c>
    </row>
    <row r="22" spans="1:9" s="3" customFormat="1" ht="13.5" customHeight="1" x14ac:dyDescent="0.2">
      <c r="A22" s="6" t="s">
        <v>30</v>
      </c>
      <c r="B22" s="10">
        <v>3.49</v>
      </c>
      <c r="C22" s="10">
        <v>0</v>
      </c>
      <c r="D22" s="10">
        <v>0</v>
      </c>
      <c r="E22" s="21">
        <f t="shared" si="2"/>
        <v>-3.49</v>
      </c>
      <c r="F22" s="11">
        <f t="shared" si="3"/>
        <v>-1</v>
      </c>
    </row>
    <row r="23" spans="1:9" s="3" customFormat="1" ht="13.5" customHeight="1" thickBot="1" x14ac:dyDescent="0.25">
      <c r="A23" s="6" t="s">
        <v>13</v>
      </c>
      <c r="B23" s="10">
        <v>8.42</v>
      </c>
      <c r="C23" s="10">
        <v>0</v>
      </c>
      <c r="D23" s="10">
        <v>8.42</v>
      </c>
      <c r="E23" s="16">
        <f t="shared" si="2"/>
        <v>0</v>
      </c>
      <c r="F23" s="11">
        <f t="shared" si="3"/>
        <v>0</v>
      </c>
    </row>
    <row r="24" spans="1:9" ht="54" customHeight="1" x14ac:dyDescent="0.2">
      <c r="A24" s="34" t="s">
        <v>24</v>
      </c>
      <c r="B24" s="34"/>
      <c r="C24" s="34"/>
      <c r="D24" s="34"/>
      <c r="E24" s="34"/>
      <c r="F24" s="34"/>
      <c r="I24" s="20"/>
    </row>
    <row r="25" spans="1:9" ht="27" customHeight="1" x14ac:dyDescent="0.2">
      <c r="A25" s="25" t="s">
        <v>31</v>
      </c>
      <c r="B25" s="25"/>
      <c r="C25" s="25"/>
      <c r="D25" s="25"/>
      <c r="E25" s="25"/>
      <c r="F25" s="25"/>
    </row>
    <row r="26" spans="1:9" ht="27" customHeight="1" x14ac:dyDescent="0.2">
      <c r="A26" s="25" t="s">
        <v>35</v>
      </c>
      <c r="B26" s="25"/>
      <c r="C26" s="25"/>
      <c r="D26" s="25"/>
      <c r="E26" s="25"/>
      <c r="F26" s="25"/>
    </row>
    <row r="27" spans="1:9" s="19" customFormat="1" ht="27" customHeight="1" x14ac:dyDescent="0.2">
      <c r="A27" s="26" t="s">
        <v>25</v>
      </c>
      <c r="B27" s="35"/>
      <c r="C27" s="35"/>
      <c r="D27" s="35"/>
      <c r="E27" s="35"/>
      <c r="F27" s="35"/>
    </row>
    <row r="28" spans="1:9" ht="27" customHeight="1" x14ac:dyDescent="0.2">
      <c r="A28" s="25" t="s">
        <v>36</v>
      </c>
      <c r="B28" s="25"/>
      <c r="C28" s="25"/>
      <c r="D28" s="25"/>
      <c r="E28" s="25"/>
      <c r="F28" s="25"/>
    </row>
    <row r="29" spans="1:9" s="1" customFormat="1" ht="27" customHeight="1" x14ac:dyDescent="0.2">
      <c r="A29" s="24" t="s">
        <v>33</v>
      </c>
      <c r="B29" s="24"/>
      <c r="C29" s="24"/>
      <c r="D29" s="24"/>
      <c r="E29" s="24"/>
      <c r="F29" s="24"/>
    </row>
    <row r="30" spans="1:9" s="4" customFormat="1" ht="13.5" customHeight="1" x14ac:dyDescent="0.2">
      <c r="A30" s="25" t="s">
        <v>32</v>
      </c>
      <c r="B30" s="25"/>
      <c r="C30" s="25"/>
      <c r="D30" s="25"/>
      <c r="E30" s="25"/>
      <c r="F30" s="25"/>
    </row>
    <row r="31" spans="1:9" s="4" customFormat="1" ht="12.75" x14ac:dyDescent="0.2">
      <c r="A31" s="26" t="s">
        <v>26</v>
      </c>
      <c r="B31" s="26"/>
      <c r="C31" s="26"/>
      <c r="D31" s="26"/>
      <c r="E31" s="26"/>
      <c r="F31" s="26"/>
    </row>
    <row r="32" spans="1:9" s="23" customFormat="1" ht="27" customHeight="1" x14ac:dyDescent="0.2">
      <c r="A32" s="37" t="s">
        <v>34</v>
      </c>
      <c r="B32" s="37"/>
      <c r="C32" s="37"/>
      <c r="D32" s="37"/>
      <c r="E32" s="37"/>
      <c r="F32" s="37"/>
    </row>
    <row r="33" spans="1:6" ht="27" customHeight="1" x14ac:dyDescent="0.2">
      <c r="A33" s="26" t="s">
        <v>29</v>
      </c>
      <c r="B33" s="26"/>
      <c r="C33" s="26"/>
      <c r="D33" s="26"/>
      <c r="E33" s="26"/>
      <c r="F33" s="26"/>
    </row>
    <row r="34" spans="1:6" ht="13.5" customHeight="1" x14ac:dyDescent="0.2">
      <c r="A34" s="36"/>
      <c r="B34" s="36"/>
      <c r="C34" s="36"/>
      <c r="D34" s="36"/>
      <c r="E34" s="36"/>
      <c r="F34" s="36"/>
    </row>
    <row r="35" spans="1:6" ht="13.5" customHeight="1" x14ac:dyDescent="0.2">
      <c r="A35" s="36"/>
      <c r="B35" s="36"/>
      <c r="C35" s="36"/>
      <c r="D35" s="36"/>
      <c r="E35" s="36"/>
      <c r="F35" s="36"/>
    </row>
    <row r="36" spans="1:6" ht="13.5" customHeight="1" x14ac:dyDescent="0.2">
      <c r="A36" s="36"/>
      <c r="B36" s="36"/>
      <c r="C36" s="36"/>
      <c r="D36" s="36"/>
      <c r="E36" s="36"/>
      <c r="F36" s="36"/>
    </row>
    <row r="37" spans="1:6" ht="13.5" customHeight="1" x14ac:dyDescent="0.2">
      <c r="A37" s="5"/>
      <c r="B37" s="5"/>
      <c r="C37" s="5"/>
      <c r="D37" s="5"/>
      <c r="E37" s="5"/>
      <c r="F37" s="5"/>
    </row>
    <row r="38" spans="1:6" ht="13.5" customHeight="1" x14ac:dyDescent="0.2">
      <c r="A38" s="5"/>
      <c r="B38" s="5"/>
      <c r="C38" s="5"/>
      <c r="D38" s="5"/>
      <c r="E38" s="5"/>
      <c r="F38" s="5"/>
    </row>
    <row r="39" spans="1:6" ht="13.5" customHeight="1" x14ac:dyDescent="0.2">
      <c r="A39" s="5"/>
      <c r="B39" s="5"/>
      <c r="C39" s="5"/>
      <c r="D39" s="5"/>
      <c r="E39" s="5"/>
      <c r="F39" s="5"/>
    </row>
    <row r="40" spans="1:6" ht="13.5" customHeight="1" x14ac:dyDescent="0.2">
      <c r="A40" s="5"/>
      <c r="B40" s="5"/>
      <c r="C40" s="5"/>
      <c r="D40" s="5"/>
      <c r="E40" s="5"/>
      <c r="F40" s="5"/>
    </row>
    <row r="41" spans="1:6" ht="13.5" customHeight="1" x14ac:dyDescent="0.2">
      <c r="A41" s="5"/>
      <c r="B41" s="5"/>
      <c r="C41" s="5"/>
      <c r="D41" s="5"/>
      <c r="E41" s="5"/>
      <c r="F41" s="5"/>
    </row>
    <row r="42" spans="1:6" ht="13.5" customHeight="1" x14ac:dyDescent="0.2">
      <c r="A42" s="5"/>
      <c r="B42" s="5"/>
      <c r="C42" s="5"/>
      <c r="D42" s="5"/>
      <c r="E42" s="5"/>
      <c r="F42" s="5"/>
    </row>
  </sheetData>
  <mergeCells count="19">
    <mergeCell ref="A33:F33"/>
    <mergeCell ref="A34:F34"/>
    <mergeCell ref="A35:F35"/>
    <mergeCell ref="A36:F36"/>
    <mergeCell ref="A32:F32"/>
    <mergeCell ref="A29:F29"/>
    <mergeCell ref="A30:F30"/>
    <mergeCell ref="A31:F31"/>
    <mergeCell ref="A1:F1"/>
    <mergeCell ref="A2:F2"/>
    <mergeCell ref="B3:B4"/>
    <mergeCell ref="C3:C4"/>
    <mergeCell ref="D3:D4"/>
    <mergeCell ref="E3:F3"/>
    <mergeCell ref="A24:F24"/>
    <mergeCell ref="A25:F25"/>
    <mergeCell ref="A26:F26"/>
    <mergeCell ref="A27:F27"/>
    <mergeCell ref="A28:F28"/>
  </mergeCells>
  <pageMargins left="0.7" right="0.7" top="0.75" bottom="0.75" header="0.3" footer="0.3"/>
  <pageSetup scale="94" orientation="portrait" r:id="rId1"/>
  <ignoredErrors>
    <ignoredError sqref="B5:D5 B20:D20 E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MPS Facilities</vt:lpstr>
      <vt:lpstr>'MPS Facilities'!Print_Area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Jones, Thomas J</cp:lastModifiedBy>
  <cp:lastPrinted>2019-03-15T14:12:21Z</cp:lastPrinted>
  <dcterms:created xsi:type="dcterms:W3CDTF">2018-11-16T16:51:05Z</dcterms:created>
  <dcterms:modified xsi:type="dcterms:W3CDTF">2019-03-15T22:57:18Z</dcterms:modified>
</cp:coreProperties>
</file>