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B3BF398A-791A-4568-BF9D-5C70AA098153}" xr6:coauthVersionLast="45" xr6:coauthVersionMax="45" xr10:uidLastSave="{00000000-0000-0000-0000-000000000000}"/>
  <bookViews>
    <workbookView xWindow="-110" yWindow="-110" windowWidth="19420" windowHeight="10420" tabRatio="727" xr2:uid="{00000000-000D-0000-FFFF-FFFF00000000}"/>
  </bookViews>
  <sheets>
    <sheet name="AOAM by OBj Class" sheetId="28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8" l="1"/>
  <c r="E20" i="28" s="1"/>
  <c r="C20" i="28"/>
  <c r="B20" i="28"/>
  <c r="F20" i="28" s="1"/>
  <c r="E19" i="28"/>
  <c r="F19" i="28" s="1"/>
  <c r="F18" i="28"/>
  <c r="E18" i="28"/>
  <c r="E17" i="28"/>
  <c r="F17" i="28" s="1"/>
  <c r="F16" i="28"/>
  <c r="E16" i="28"/>
  <c r="E15" i="28"/>
  <c r="F15" i="28" s="1"/>
  <c r="F14" i="28"/>
  <c r="E14" i="28"/>
  <c r="E13" i="28"/>
  <c r="F13" i="28" s="1"/>
  <c r="F12" i="28"/>
  <c r="E12" i="28"/>
  <c r="E11" i="28"/>
  <c r="F11" i="28" s="1"/>
  <c r="F10" i="28"/>
  <c r="E10" i="28"/>
  <c r="E9" i="28"/>
  <c r="F9" i="28" s="1"/>
  <c r="F8" i="28"/>
  <c r="E8" i="28"/>
  <c r="E7" i="28"/>
  <c r="F7" i="28" s="1"/>
  <c r="F6" i="28"/>
  <c r="E6" i="28"/>
  <c r="E5" i="28"/>
  <c r="F5" i="28" s="1"/>
</calcChain>
</file>

<file path=xl/sharedStrings.xml><?xml version="1.0" encoding="utf-8"?>
<sst xmlns="http://schemas.openxmlformats.org/spreadsheetml/2006/main" count="24" uniqueCount="24">
  <si>
    <t>Total</t>
  </si>
  <si>
    <t>Amount</t>
  </si>
  <si>
    <t>Percent</t>
  </si>
  <si>
    <t>AOAM by Object Class</t>
  </si>
  <si>
    <t>(Dollars in Thousands)</t>
  </si>
  <si>
    <t>Personnel Compensation</t>
  </si>
  <si>
    <t>Personnel Benefits</t>
  </si>
  <si>
    <t>Travel and Transportation of Persons</t>
  </si>
  <si>
    <t>Transportation of Things</t>
  </si>
  <si>
    <t>Rental Payments to GSA</t>
  </si>
  <si>
    <t>Communications, Utilities and Misc. Charges</t>
  </si>
  <si>
    <t>Printing and Reproduction</t>
  </si>
  <si>
    <t>Advisory and Assistance Services</t>
  </si>
  <si>
    <t>Other Services</t>
  </si>
  <si>
    <t>Purchases of Goods &amp; Srvcs from Gov't. Accts</t>
  </si>
  <si>
    <t>Operations and Maintenance of Equipment</t>
  </si>
  <si>
    <t>Supplies and Materials</t>
  </si>
  <si>
    <t>Equipment</t>
  </si>
  <si>
    <t>Operations and Maintenance of Facilities</t>
  </si>
  <si>
    <t>FY 2019 Actual</t>
  </si>
  <si>
    <t>FY 2021 Request</t>
  </si>
  <si>
    <t>FY 2020
(TBD)</t>
  </si>
  <si>
    <t>Change over 
FY 2019 Actual</t>
  </si>
  <si>
    <t>Rental Payments to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</si>
</sst>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#,##0;\-#,##0;&quot;-&quot;??"/>
    <numFmt numFmtId="167" formatCode="0.0%;\-0.0%;&quot;-&quot;??"/>
    <numFmt numFmtId="168" formatCode="_(* #,##0_);_(* \(#,##0\);_(* &quot;-&quot;??_);_(@_)"/>
    <numFmt numFmtId="169" formatCode="&quot;$&quot;#,##0;\-&quot;$&quot;#,##0;&quot;-&quot;??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6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5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7" fillId="0" borderId="16" applyNumberFormat="0" applyFill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19" applyNumberFormat="0" applyAlignment="0" applyProtection="0"/>
    <xf numFmtId="165" fontId="64" fillId="29" borderId="20" applyNumberFormat="0" applyAlignment="0" applyProtection="0"/>
    <xf numFmtId="165" fontId="65" fillId="29" borderId="19" applyNumberFormat="0" applyAlignment="0" applyProtection="0"/>
    <xf numFmtId="165" fontId="66" fillId="0" borderId="21" applyNumberFormat="0" applyFill="0" applyAlignment="0" applyProtection="0"/>
    <xf numFmtId="165" fontId="67" fillId="30" borderId="22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3" applyNumberFormat="0" applyFill="0" applyAlignment="0" applyProtection="0"/>
    <xf numFmtId="165" fontId="7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37">
    <xf numFmtId="165" fontId="0" fillId="0" borderId="0" xfId="0"/>
    <xf numFmtId="165" fontId="24" fillId="0" borderId="0" xfId="0" applyFont="1"/>
    <xf numFmtId="165" fontId="24" fillId="0" borderId="0" xfId="0" applyFont="1" applyBorder="1"/>
    <xf numFmtId="168" fontId="24" fillId="0" borderId="0" xfId="6182" applyNumberFormat="1" applyFont="1" applyBorder="1"/>
    <xf numFmtId="165" fontId="24" fillId="61" borderId="0" xfId="0" applyFont="1" applyFill="1" applyBorder="1" applyAlignment="1">
      <alignment horizontal="center"/>
    </xf>
    <xf numFmtId="165" fontId="24" fillId="61" borderId="2" xfId="0" applyFont="1" applyFill="1" applyBorder="1" applyAlignment="1">
      <alignment horizontal="center"/>
    </xf>
    <xf numFmtId="49" fontId="3" fillId="61" borderId="32" xfId="0" applyNumberFormat="1" applyFont="1" applyFill="1" applyBorder="1" applyAlignment="1"/>
    <xf numFmtId="169" fontId="3" fillId="61" borderId="0" xfId="0" applyNumberFormat="1" applyFont="1" applyFill="1" applyBorder="1" applyAlignment="1"/>
    <xf numFmtId="169" fontId="3" fillId="61" borderId="32" xfId="0" applyNumberFormat="1" applyFont="1" applyFill="1" applyBorder="1" applyAlignment="1"/>
    <xf numFmtId="167" fontId="3" fillId="61" borderId="32" xfId="6080" applyNumberFormat="1" applyFont="1" applyFill="1" applyBorder="1" applyAlignment="1">
      <alignment horizontal="right"/>
    </xf>
    <xf numFmtId="49" fontId="3" fillId="61" borderId="0" xfId="0" applyNumberFormat="1" applyFont="1" applyFill="1" applyBorder="1" applyAlignment="1"/>
    <xf numFmtId="166" fontId="3" fillId="61" borderId="0" xfId="0" applyNumberFormat="1" applyFont="1" applyFill="1" applyBorder="1" applyAlignment="1"/>
    <xf numFmtId="167" fontId="3" fillId="61" borderId="0" xfId="6080" applyNumberFormat="1" applyFont="1" applyFill="1" applyBorder="1" applyAlignment="1">
      <alignment horizontal="right"/>
    </xf>
    <xf numFmtId="49" fontId="3" fillId="61" borderId="0" xfId="0" applyNumberFormat="1" applyFont="1" applyFill="1" applyBorder="1" applyAlignment="1">
      <alignment horizontal="left"/>
    </xf>
    <xf numFmtId="49" fontId="3" fillId="61" borderId="2" xfId="0" applyNumberFormat="1" applyFont="1" applyFill="1" applyBorder="1" applyAlignment="1"/>
    <xf numFmtId="166" fontId="3" fillId="61" borderId="2" xfId="0" applyNumberFormat="1" applyFont="1" applyFill="1" applyBorder="1" applyAlignment="1"/>
    <xf numFmtId="167" fontId="3" fillId="61" borderId="2" xfId="6080" applyNumberFormat="1" applyFont="1" applyFill="1" applyBorder="1" applyAlignment="1">
      <alignment horizontal="right"/>
    </xf>
    <xf numFmtId="49" fontId="23" fillId="61" borderId="1" xfId="0" applyNumberFormat="1" applyFont="1" applyFill="1" applyBorder="1" applyAlignment="1"/>
    <xf numFmtId="169" fontId="23" fillId="61" borderId="1" xfId="0" applyNumberFormat="1" applyFont="1" applyFill="1" applyBorder="1" applyAlignment="1"/>
    <xf numFmtId="167" fontId="23" fillId="61" borderId="1" xfId="6080" applyNumberFormat="1" applyFont="1" applyFill="1" applyBorder="1" applyAlignment="1">
      <alignment horizontal="right"/>
    </xf>
    <xf numFmtId="165" fontId="3" fillId="0" borderId="2" xfId="0" applyFont="1" applyFill="1" applyBorder="1" applyAlignment="1">
      <alignment horizontal="right" wrapText="1"/>
    </xf>
    <xf numFmtId="169" fontId="3" fillId="0" borderId="32" xfId="153" applyNumberFormat="1" applyFont="1" applyFill="1" applyBorder="1"/>
    <xf numFmtId="166" fontId="3" fillId="0" borderId="0" xfId="153" applyNumberFormat="1" applyFont="1" applyFill="1" applyBorder="1"/>
    <xf numFmtId="166" fontId="3" fillId="0" borderId="0" xfId="0" applyNumberFormat="1" applyFont="1" applyFill="1" applyBorder="1" applyAlignment="1"/>
    <xf numFmtId="166" fontId="3" fillId="0" borderId="2" xfId="153" applyNumberFormat="1" applyFont="1" applyFill="1" applyBorder="1"/>
    <xf numFmtId="169" fontId="3" fillId="0" borderId="32" xfId="6184" applyNumberFormat="1" applyFont="1" applyFill="1" applyBorder="1"/>
    <xf numFmtId="166" fontId="3" fillId="0" borderId="0" xfId="6184" applyNumberFormat="1" applyFont="1" applyFill="1" applyBorder="1"/>
    <xf numFmtId="166" fontId="3" fillId="0" borderId="2" xfId="6184" applyNumberFormat="1" applyFont="1" applyFill="1" applyBorder="1"/>
    <xf numFmtId="165" fontId="23" fillId="61" borderId="0" xfId="0" applyFont="1" applyFill="1" applyBorder="1" applyAlignment="1">
      <alignment horizontal="center" vertical="center"/>
    </xf>
    <xf numFmtId="165" fontId="3" fillId="61" borderId="1" xfId="0" applyFont="1" applyFill="1" applyBorder="1" applyAlignment="1">
      <alignment horizontal="center"/>
    </xf>
    <xf numFmtId="165" fontId="24" fillId="0" borderId="31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  <xf numFmtId="165" fontId="24" fillId="0" borderId="31" xfId="0" applyFont="1" applyFill="1" applyBorder="1" applyAlignment="1">
      <alignment horizontal="right" wrapText="1"/>
    </xf>
    <xf numFmtId="165" fontId="24" fillId="0" borderId="2" xfId="0" applyFont="1" applyFill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  <xf numFmtId="165" fontId="3" fillId="0" borderId="31" xfId="0" applyFont="1" applyFill="1" applyBorder="1" applyAlignment="1">
      <alignment horizontal="center" wrapText="1"/>
    </xf>
  </cellXfs>
  <cellStyles count="6226">
    <cellStyle name="20% - Accent1" xfId="242" builtinId="30" customBuiltin="1"/>
    <cellStyle name="20% - Accent1 10" xfId="6202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6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10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4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8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2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3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7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1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5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9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3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4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8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2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6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20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4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1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5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9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3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7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1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1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5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7" xr:uid="{00000000-0005-0000-0000-00001D080000}"/>
    <cellStyle name="Comma" xfId="6182" builtinId="3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9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90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6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7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8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9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3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6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2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4" xr:uid="{00000000-0005-0000-0000-00009B110000}"/>
    <cellStyle name="Normal 63" xfId="6183" xr:uid="{00000000-0005-0000-0000-00009C110000}"/>
    <cellStyle name="Normal 64" xfId="6225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4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5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200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8" xr:uid="{00000000-0005-0000-0000-000052180000}"/>
  </cellStyles>
  <dxfs count="0"/>
  <tableStyles count="0" defaultTableStyle="TableStyleMedium2" defaultPivotStyle="PivotStyleLight16"/>
  <colors>
    <mruColors>
      <color rgb="FFCC99FF"/>
      <color rgb="FFFFFF99"/>
      <color rgb="FFCCFFFF"/>
      <color rgb="FF66FFCC"/>
      <color rgb="FFFF99CC"/>
      <color rgb="FFCCCCFF"/>
      <color rgb="FFFFFF66"/>
      <color rgb="FFCCEC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20"/>
  <sheetViews>
    <sheetView showGridLines="0" tabSelected="1" zoomScaleNormal="100" workbookViewId="0">
      <selection sqref="A1:F1"/>
    </sheetView>
  </sheetViews>
  <sheetFormatPr defaultColWidth="8.7265625" defaultRowHeight="12.5" x14ac:dyDescent="0.25"/>
  <cols>
    <col min="1" max="1" width="40.1796875" style="1" customWidth="1"/>
    <col min="2" max="3" width="9.7265625" style="1" customWidth="1"/>
    <col min="4" max="4" width="9.7265625" style="2" customWidth="1"/>
    <col min="5" max="7" width="8.7265625" style="2" customWidth="1"/>
    <col min="8" max="16384" width="8.7265625" style="1"/>
  </cols>
  <sheetData>
    <row r="1" spans="1:7" ht="13" x14ac:dyDescent="0.25">
      <c r="A1" s="28" t="s">
        <v>3</v>
      </c>
      <c r="B1" s="28"/>
      <c r="C1" s="28"/>
      <c r="D1" s="28"/>
      <c r="E1" s="28"/>
      <c r="F1" s="28"/>
    </row>
    <row r="2" spans="1:7" ht="13" thickBot="1" x14ac:dyDescent="0.3">
      <c r="A2" s="29" t="s">
        <v>4</v>
      </c>
      <c r="B2" s="29"/>
      <c r="C2" s="29"/>
      <c r="D2" s="29"/>
      <c r="E2" s="29"/>
      <c r="F2" s="29"/>
    </row>
    <row r="3" spans="1:7" ht="27" customHeight="1" x14ac:dyDescent="0.25">
      <c r="A3" s="4"/>
      <c r="B3" s="30" t="s">
        <v>19</v>
      </c>
      <c r="C3" s="32" t="s">
        <v>21</v>
      </c>
      <c r="D3" s="34" t="s">
        <v>20</v>
      </c>
      <c r="E3" s="36" t="s">
        <v>22</v>
      </c>
      <c r="F3" s="36"/>
    </row>
    <row r="4" spans="1:7" x14ac:dyDescent="0.25">
      <c r="A4" s="5"/>
      <c r="B4" s="31"/>
      <c r="C4" s="33"/>
      <c r="D4" s="35"/>
      <c r="E4" s="20" t="s">
        <v>1</v>
      </c>
      <c r="F4" s="20" t="s">
        <v>2</v>
      </c>
    </row>
    <row r="5" spans="1:7" x14ac:dyDescent="0.25">
      <c r="A5" s="6" t="s">
        <v>5</v>
      </c>
      <c r="B5" s="21">
        <v>178541</v>
      </c>
      <c r="C5" s="7">
        <v>0</v>
      </c>
      <c r="D5" s="25">
        <v>190293</v>
      </c>
      <c r="E5" s="8">
        <f>D5-B5</f>
        <v>11752</v>
      </c>
      <c r="F5" s="9">
        <f>IF(B5=0,"N/A",E5/B5)</f>
        <v>6.582241613971021E-2</v>
      </c>
      <c r="G5" s="3"/>
    </row>
    <row r="6" spans="1:7" x14ac:dyDescent="0.25">
      <c r="A6" s="10" t="s">
        <v>6</v>
      </c>
      <c r="B6" s="22">
        <v>54434</v>
      </c>
      <c r="C6" s="11">
        <v>0</v>
      </c>
      <c r="D6" s="26">
        <v>57940</v>
      </c>
      <c r="E6" s="11">
        <f t="shared" ref="E6:E20" si="0">D6-B6</f>
        <v>3506</v>
      </c>
      <c r="F6" s="12">
        <f t="shared" ref="F6:F20" si="1">IF(B6=0,"N/A",E6/B6)</f>
        <v>6.440827424036448E-2</v>
      </c>
      <c r="G6" s="3"/>
    </row>
    <row r="7" spans="1:7" x14ac:dyDescent="0.25">
      <c r="A7" s="10" t="s">
        <v>7</v>
      </c>
      <c r="B7" s="22">
        <v>5560</v>
      </c>
      <c r="C7" s="11">
        <v>0</v>
      </c>
      <c r="D7" s="26">
        <v>5157</v>
      </c>
      <c r="E7" s="11">
        <f t="shared" si="0"/>
        <v>-403</v>
      </c>
      <c r="F7" s="12">
        <f t="shared" si="1"/>
        <v>-7.248201438848921E-2</v>
      </c>
    </row>
    <row r="8" spans="1:7" x14ac:dyDescent="0.25">
      <c r="A8" s="10" t="s">
        <v>8</v>
      </c>
      <c r="B8" s="22">
        <v>61</v>
      </c>
      <c r="C8" s="11">
        <v>0</v>
      </c>
      <c r="D8" s="26">
        <v>288</v>
      </c>
      <c r="E8" s="11">
        <f t="shared" si="0"/>
        <v>227</v>
      </c>
      <c r="F8" s="12">
        <f t="shared" si="1"/>
        <v>3.721311475409836</v>
      </c>
    </row>
    <row r="9" spans="1:7" x14ac:dyDescent="0.25">
      <c r="A9" s="10" t="s">
        <v>9</v>
      </c>
      <c r="B9" s="22">
        <v>22708</v>
      </c>
      <c r="C9" s="11">
        <v>0</v>
      </c>
      <c r="D9" s="26">
        <v>32662</v>
      </c>
      <c r="E9" s="11">
        <f t="shared" si="0"/>
        <v>9954</v>
      </c>
      <c r="F9" s="12">
        <f t="shared" si="1"/>
        <v>0.43834771886559803</v>
      </c>
    </row>
    <row r="10" spans="1:7" x14ac:dyDescent="0.25">
      <c r="A10" s="10" t="s">
        <v>23</v>
      </c>
      <c r="B10" s="22">
        <v>81</v>
      </c>
      <c r="C10" s="11">
        <v>0</v>
      </c>
      <c r="D10" s="26">
        <v>220</v>
      </c>
      <c r="E10" s="11">
        <f t="shared" si="0"/>
        <v>139</v>
      </c>
      <c r="F10" s="12">
        <f t="shared" si="1"/>
        <v>1.7160493827160495</v>
      </c>
    </row>
    <row r="11" spans="1:7" x14ac:dyDescent="0.25">
      <c r="A11" s="10" t="s">
        <v>10</v>
      </c>
      <c r="B11" s="22">
        <v>1512</v>
      </c>
      <c r="C11" s="11">
        <v>0</v>
      </c>
      <c r="D11" s="26">
        <v>1274</v>
      </c>
      <c r="E11" s="11">
        <f t="shared" si="0"/>
        <v>-238</v>
      </c>
      <c r="F11" s="12">
        <f t="shared" si="1"/>
        <v>-0.15740740740740741</v>
      </c>
    </row>
    <row r="12" spans="1:7" x14ac:dyDescent="0.25">
      <c r="A12" s="10" t="s">
        <v>11</v>
      </c>
      <c r="B12" s="22">
        <v>119</v>
      </c>
      <c r="C12" s="11">
        <v>0</v>
      </c>
      <c r="D12" s="26">
        <v>599</v>
      </c>
      <c r="E12" s="11">
        <f t="shared" si="0"/>
        <v>480</v>
      </c>
      <c r="F12" s="12">
        <f t="shared" si="1"/>
        <v>4.0336134453781511</v>
      </c>
    </row>
    <row r="13" spans="1:7" x14ac:dyDescent="0.25">
      <c r="A13" s="10" t="s">
        <v>12</v>
      </c>
      <c r="B13" s="22">
        <v>41287</v>
      </c>
      <c r="C13" s="11">
        <v>0</v>
      </c>
      <c r="D13" s="26">
        <v>39664</v>
      </c>
      <c r="E13" s="11">
        <f t="shared" si="0"/>
        <v>-1623</v>
      </c>
      <c r="F13" s="12">
        <f t="shared" si="1"/>
        <v>-3.9310194492213048E-2</v>
      </c>
    </row>
    <row r="14" spans="1:7" x14ac:dyDescent="0.25">
      <c r="A14" s="10" t="s">
        <v>13</v>
      </c>
      <c r="B14" s="22">
        <v>9964</v>
      </c>
      <c r="C14" s="11">
        <v>0</v>
      </c>
      <c r="D14" s="26">
        <v>8432</v>
      </c>
      <c r="E14" s="11">
        <f t="shared" si="0"/>
        <v>-1532</v>
      </c>
      <c r="F14" s="12">
        <f t="shared" si="1"/>
        <v>-0.15375351264552389</v>
      </c>
    </row>
    <row r="15" spans="1:7" x14ac:dyDescent="0.25">
      <c r="A15" s="13" t="s">
        <v>14</v>
      </c>
      <c r="B15" s="22">
        <v>13204</v>
      </c>
      <c r="C15" s="11">
        <v>0</v>
      </c>
      <c r="D15" s="26">
        <v>6006</v>
      </c>
      <c r="E15" s="11">
        <f t="shared" si="0"/>
        <v>-7198</v>
      </c>
      <c r="F15" s="12">
        <f t="shared" si="1"/>
        <v>-0.54513783701908514</v>
      </c>
    </row>
    <row r="16" spans="1:7" x14ac:dyDescent="0.25">
      <c r="A16" s="13" t="s">
        <v>18</v>
      </c>
      <c r="B16" s="23">
        <v>0</v>
      </c>
      <c r="C16" s="11">
        <v>0</v>
      </c>
      <c r="D16" s="23">
        <v>0</v>
      </c>
      <c r="E16" s="11">
        <f t="shared" si="0"/>
        <v>0</v>
      </c>
      <c r="F16" s="12" t="str">
        <f t="shared" si="1"/>
        <v>N/A</v>
      </c>
    </row>
    <row r="17" spans="1:6" x14ac:dyDescent="0.25">
      <c r="A17" s="10" t="s">
        <v>15</v>
      </c>
      <c r="B17" s="23">
        <v>252</v>
      </c>
      <c r="C17" s="11">
        <v>0</v>
      </c>
      <c r="D17" s="26">
        <v>49</v>
      </c>
      <c r="E17" s="11">
        <f t="shared" si="0"/>
        <v>-203</v>
      </c>
      <c r="F17" s="12">
        <f t="shared" si="1"/>
        <v>-0.80555555555555558</v>
      </c>
    </row>
    <row r="18" spans="1:6" x14ac:dyDescent="0.25">
      <c r="A18" s="10" t="s">
        <v>16</v>
      </c>
      <c r="B18" s="22">
        <v>762</v>
      </c>
      <c r="C18" s="11">
        <v>0</v>
      </c>
      <c r="D18" s="26">
        <v>852</v>
      </c>
      <c r="E18" s="11">
        <f t="shared" si="0"/>
        <v>90</v>
      </c>
      <c r="F18" s="12">
        <f t="shared" si="1"/>
        <v>0.11811023622047244</v>
      </c>
    </row>
    <row r="19" spans="1:6" x14ac:dyDescent="0.25">
      <c r="A19" s="14" t="s">
        <v>17</v>
      </c>
      <c r="B19" s="24">
        <v>4207</v>
      </c>
      <c r="C19" s="15">
        <v>0</v>
      </c>
      <c r="D19" s="27">
        <v>2206</v>
      </c>
      <c r="E19" s="15">
        <f t="shared" si="0"/>
        <v>-2001</v>
      </c>
      <c r="F19" s="16">
        <f t="shared" si="1"/>
        <v>-0.4756358450202044</v>
      </c>
    </row>
    <row r="20" spans="1:6" ht="13.5" thickBot="1" x14ac:dyDescent="0.35">
      <c r="A20" s="17" t="s">
        <v>0</v>
      </c>
      <c r="B20" s="18">
        <f>SUM(B5:B19)</f>
        <v>332692</v>
      </c>
      <c r="C20" s="18">
        <f>SUM(C5:C19)</f>
        <v>0</v>
      </c>
      <c r="D20" s="18">
        <f>SUM(D5:D19)</f>
        <v>345642</v>
      </c>
      <c r="E20" s="18">
        <f t="shared" si="0"/>
        <v>12950</v>
      </c>
      <c r="F20" s="19">
        <f t="shared" si="1"/>
        <v>3.8924891491229123E-2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by OBj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2019-02-25T18:55:57Z</cp:lastPrinted>
  <dcterms:created xsi:type="dcterms:W3CDTF">2014-03-20T19:20:58Z</dcterms:created>
  <dcterms:modified xsi:type="dcterms:W3CDTF">2020-02-07T12:48:39Z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