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06 - Formatting\02 - Summary Tables and Charts\Standalone Excels for Extractions\"/>
    </mc:Choice>
  </mc:AlternateContent>
  <xr:revisionPtr revIDLastSave="0" documentId="13_ncr:1_{E347E4C6-A95B-4D4F-B642-0784DD1CCD2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I_summ, Acct-Activ_FY21 CJ" sheetId="17" r:id="rId1"/>
  </sheets>
  <definedNames>
    <definedName name="_xlnm.Print_Area" localSheetId="0">'RI_summ, Acct-Activ_FY21 CJ'!$A$1:$I$26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17" l="1"/>
  <c r="H23" i="17" l="1"/>
  <c r="H15" i="17" l="1"/>
  <c r="I15" i="17" s="1"/>
  <c r="H14" i="17" l="1"/>
  <c r="I14" i="17" s="1"/>
  <c r="I22" i="17" l="1"/>
  <c r="I19" i="17"/>
  <c r="I17" i="17"/>
  <c r="H19" i="17" l="1"/>
  <c r="H22" i="17"/>
  <c r="H16" i="17"/>
  <c r="I16" i="17" s="1"/>
  <c r="H20" i="17"/>
  <c r="I20" i="17" s="1"/>
  <c r="H17" i="17"/>
  <c r="I21" i="17"/>
  <c r="H21" i="17"/>
  <c r="H12" i="17"/>
  <c r="I12" i="17" s="1"/>
  <c r="H13" i="17"/>
  <c r="I13" i="17" s="1"/>
  <c r="H11" i="17"/>
  <c r="I11" i="17" s="1"/>
  <c r="H9" i="17"/>
  <c r="I9" i="17" s="1"/>
  <c r="H8" i="17"/>
  <c r="I8" i="17" s="1"/>
  <c r="H10" i="17"/>
  <c r="I10" i="17" s="1"/>
  <c r="G18" i="17"/>
  <c r="C18" i="17"/>
  <c r="C24" i="17" s="1"/>
  <c r="E18" i="17"/>
  <c r="D18" i="17"/>
  <c r="D24" i="17" s="1"/>
  <c r="B18" i="17"/>
  <c r="B24" i="17" s="1"/>
  <c r="F18" i="17"/>
  <c r="F24" i="17" s="1"/>
  <c r="G24" i="17" l="1"/>
  <c r="E24" i="17"/>
  <c r="H18" i="17"/>
  <c r="I18" i="17" s="1"/>
  <c r="H24" i="17" l="1"/>
  <c r="I24" i="17" s="1"/>
</calcChain>
</file>

<file path=xl/sharedStrings.xml><?xml version="1.0" encoding="utf-8"?>
<sst xmlns="http://schemas.openxmlformats.org/spreadsheetml/2006/main" count="30" uniqueCount="30">
  <si>
    <t>(Dollars in Millions)</t>
  </si>
  <si>
    <t>Amount</t>
  </si>
  <si>
    <t>Percent</t>
  </si>
  <si>
    <t>BIO</t>
  </si>
  <si>
    <t>CISE</t>
  </si>
  <si>
    <t>ENG</t>
  </si>
  <si>
    <t>GEO</t>
  </si>
  <si>
    <t>MPS</t>
  </si>
  <si>
    <t>SBE</t>
  </si>
  <si>
    <t>OISE</t>
  </si>
  <si>
    <t>Research &amp; Related Activities</t>
  </si>
  <si>
    <t>Education &amp; Human Resources</t>
  </si>
  <si>
    <t>Agency Operations &amp; Award Management</t>
  </si>
  <si>
    <t>Office of Inspector General</t>
  </si>
  <si>
    <t>OPP</t>
  </si>
  <si>
    <t>U.S. Arctic Research Commission</t>
  </si>
  <si>
    <t>Major Research Equipment &amp; Facilities 
   Construction</t>
  </si>
  <si>
    <t>IA</t>
  </si>
  <si>
    <t>NATIONAL SCIENCE FOUNDATION</t>
  </si>
  <si>
    <t>RESEARCH INFRASTRUCTURE (RI) FUNDING, BY ACCOUNT AND ACTIVITY</t>
  </si>
  <si>
    <t>Office of the National Science Board</t>
  </si>
  <si>
    <t>FY 2021 BUDGET REQUEST TO CONGRESS</t>
  </si>
  <si>
    <t>FY 2019
Actual</t>
  </si>
  <si>
    <t>FY 2021
Request</t>
  </si>
  <si>
    <t>FY 2019
Actual
RI Funding</t>
  </si>
  <si>
    <t>FY 2021
Request
RI Funding</t>
  </si>
  <si>
    <t>FY 2021 Request RI change over
FY 2019 Actual RI</t>
  </si>
  <si>
    <t>FY 2020
(TBD)</t>
  </si>
  <si>
    <t>FY 2020
(TBD)
RI Funding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</si>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</sst>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8" x14ac:knownFonts="1"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0"/>
  </cellStyleXfs>
  <cellXfs count="57">
    <xf numFmtId="0" fontId="0" fillId="0" borderId="0" xfId="0"/>
    <xf numFmtId="0" fontId="2" fillId="0" borderId="0" xfId="0" applyFont="1" applyFill="1"/>
    <xf numFmtId="0" fontId="2" fillId="0" borderId="2" xfId="2" applyFont="1" applyFill="1" applyBorder="1" applyAlignment="1" applyProtection="1">
      <alignment vertical="top" wrapText="1" readingOrder="1"/>
      <protection locked="0"/>
    </xf>
    <xf numFmtId="0" fontId="2" fillId="0" borderId="4" xfId="2" applyFont="1" applyFill="1" applyBorder="1" applyAlignment="1" applyProtection="1">
      <alignment vertical="top" wrapText="1" readingOrder="1"/>
      <protection locked="0"/>
    </xf>
    <xf numFmtId="164" fontId="2" fillId="0" borderId="7" xfId="2" applyNumberFormat="1" applyFont="1" applyFill="1" applyBorder="1" applyAlignment="1" applyProtection="1">
      <alignment vertical="top" readingOrder="1"/>
      <protection locked="0"/>
    </xf>
    <xf numFmtId="0" fontId="5" fillId="0" borderId="3" xfId="2" applyFont="1" applyFill="1" applyBorder="1" applyAlignment="1" applyProtection="1">
      <alignment vertical="center" wrapText="1" readingOrder="1"/>
      <protection locked="0"/>
    </xf>
    <xf numFmtId="164" fontId="5" fillId="0" borderId="1" xfId="2" applyNumberFormat="1" applyFont="1" applyFill="1" applyBorder="1" applyAlignment="1" applyProtection="1">
      <alignment vertical="center" readingOrder="1"/>
      <protection locked="0"/>
    </xf>
    <xf numFmtId="164" fontId="2" fillId="0" borderId="7" xfId="2" applyNumberFormat="1" applyFont="1" applyFill="1" applyBorder="1" applyAlignment="1" applyProtection="1">
      <alignment horizontal="right" vertical="top" readingOrder="1"/>
      <protection locked="0"/>
    </xf>
    <xf numFmtId="164" fontId="5" fillId="0" borderId="1" xfId="2" applyNumberFormat="1" applyFont="1" applyFill="1" applyBorder="1" applyAlignment="1" applyProtection="1">
      <alignment horizontal="right" vertical="center" readingOrder="1"/>
      <protection locked="0"/>
    </xf>
    <xf numFmtId="164" fontId="2" fillId="0" borderId="0" xfId="2" applyNumberFormat="1" applyFont="1" applyFill="1" applyBorder="1" applyAlignment="1" applyProtection="1">
      <alignment horizontal="right" vertical="top" readingOrder="1"/>
      <protection locked="0"/>
    </xf>
    <xf numFmtId="165" fontId="2" fillId="0" borderId="0" xfId="2" applyNumberFormat="1" applyFont="1" applyFill="1" applyBorder="1" applyAlignment="1" applyProtection="1">
      <alignment horizontal="right" vertical="top" readingOrder="1"/>
      <protection locked="0"/>
    </xf>
    <xf numFmtId="0" fontId="2" fillId="0" borderId="0" xfId="0" applyFont="1" applyFill="1" applyBorder="1"/>
    <xf numFmtId="166" fontId="2" fillId="0" borderId="0" xfId="2" applyNumberFormat="1" applyFont="1" applyFill="1" applyBorder="1" applyAlignment="1" applyProtection="1">
      <alignment horizontal="right" vertical="top" readingOrder="1"/>
      <protection locked="0"/>
    </xf>
    <xf numFmtId="166" fontId="2" fillId="0" borderId="7" xfId="2" applyNumberFormat="1" applyFont="1" applyFill="1" applyBorder="1" applyAlignment="1" applyProtection="1">
      <alignment horizontal="right" vertical="top" readingOrder="1"/>
      <protection locked="0"/>
    </xf>
    <xf numFmtId="166" fontId="5" fillId="0" borderId="1" xfId="2" applyNumberFormat="1" applyFont="1" applyFill="1" applyBorder="1" applyAlignment="1" applyProtection="1">
      <alignment horizontal="right" vertical="center" readingOrder="1"/>
      <protection locked="0"/>
    </xf>
    <xf numFmtId="0" fontId="2" fillId="0" borderId="9" xfId="2" applyFont="1" applyFill="1" applyBorder="1" applyAlignment="1" applyProtection="1">
      <alignment vertical="top" wrapText="1" readingOrder="1"/>
      <protection locked="0"/>
    </xf>
    <xf numFmtId="164" fontId="2" fillId="0" borderId="8" xfId="2" applyNumberFormat="1" applyFont="1" applyFill="1" applyBorder="1" applyAlignment="1" applyProtection="1">
      <alignment horizontal="right" vertical="top" readingOrder="1"/>
      <protection locked="0"/>
    </xf>
    <xf numFmtId="166" fontId="2" fillId="0" borderId="8" xfId="2" applyNumberFormat="1" applyFont="1" applyFill="1" applyBorder="1" applyAlignment="1" applyProtection="1">
      <alignment horizontal="right" vertical="top" readingOrder="1"/>
      <protection locked="0"/>
    </xf>
    <xf numFmtId="164" fontId="5" fillId="0" borderId="12" xfId="2" applyNumberFormat="1" applyFont="1" applyFill="1" applyBorder="1" applyAlignment="1" applyProtection="1">
      <alignment vertical="center" readingOrder="1"/>
      <protection locked="0"/>
    </xf>
    <xf numFmtId="164" fontId="5" fillId="0" borderId="7" xfId="2" applyNumberFormat="1" applyFont="1" applyFill="1" applyBorder="1" applyAlignment="1" applyProtection="1">
      <alignment vertical="top" readingOrder="1"/>
      <protection locked="0"/>
    </xf>
    <xf numFmtId="164" fontId="5" fillId="0" borderId="13" xfId="2" applyNumberFormat="1" applyFont="1" applyFill="1" applyBorder="1" applyAlignment="1" applyProtection="1">
      <alignment vertical="top" readingOrder="1"/>
      <protection locked="0"/>
    </xf>
    <xf numFmtId="0" fontId="5" fillId="0" borderId="8" xfId="2" applyFont="1" applyFill="1" applyBorder="1" applyAlignment="1" applyProtection="1">
      <alignment horizontal="right" wrapText="1" readingOrder="1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2" applyNumberFormat="1" applyFont="1" applyFill="1" applyBorder="1" applyAlignment="1" applyProtection="1">
      <alignment vertical="top" readingOrder="1"/>
      <protection locked="0"/>
    </xf>
    <xf numFmtId="164" fontId="5" fillId="0" borderId="0" xfId="2" applyNumberFormat="1" applyFont="1" applyFill="1" applyBorder="1" applyAlignment="1" applyProtection="1">
      <alignment vertical="top" readingOrder="1"/>
      <protection locked="0"/>
    </xf>
    <xf numFmtId="164" fontId="5" fillId="0" borderId="11" xfId="2" applyNumberFormat="1" applyFont="1" applyFill="1" applyBorder="1" applyAlignment="1" applyProtection="1">
      <alignment vertical="top" readingOrder="1"/>
      <protection locked="0"/>
    </xf>
    <xf numFmtId="165" fontId="2" fillId="0" borderId="0" xfId="2" applyNumberFormat="1" applyFont="1" applyFill="1" applyBorder="1" applyAlignment="1" applyProtection="1">
      <alignment vertical="top" readingOrder="1"/>
      <protection locked="0"/>
    </xf>
    <xf numFmtId="165" fontId="5" fillId="0" borderId="0" xfId="2" applyNumberFormat="1" applyFont="1" applyFill="1" applyBorder="1" applyAlignment="1" applyProtection="1">
      <alignment vertical="top" readingOrder="1"/>
      <protection locked="0"/>
    </xf>
    <xf numFmtId="165" fontId="5" fillId="0" borderId="11" xfId="2" applyNumberFormat="1" applyFont="1" applyFill="1" applyBorder="1" applyAlignment="1" applyProtection="1">
      <alignment vertical="top" readingOrder="1"/>
      <protection locked="0"/>
    </xf>
    <xf numFmtId="164" fontId="2" fillId="0" borderId="8" xfId="2" applyNumberFormat="1" applyFont="1" applyFill="1" applyBorder="1" applyAlignment="1" applyProtection="1">
      <alignment vertical="top" readingOrder="1"/>
      <protection locked="0"/>
    </xf>
    <xf numFmtId="164" fontId="5" fillId="0" borderId="8" xfId="2" applyNumberFormat="1" applyFont="1" applyFill="1" applyBorder="1" applyAlignment="1" applyProtection="1">
      <alignment vertical="top" readingOrder="1"/>
      <protection locked="0"/>
    </xf>
    <xf numFmtId="164" fontId="5" fillId="0" borderId="14" xfId="2" applyNumberFormat="1" applyFont="1" applyFill="1" applyBorder="1" applyAlignment="1" applyProtection="1">
      <alignment vertical="top" readingOrder="1"/>
      <protection locked="0"/>
    </xf>
    <xf numFmtId="0" fontId="2" fillId="0" borderId="0" xfId="0" applyFont="1" applyFill="1" applyBorder="1" applyAlignment="1">
      <alignment vertical="center" readingOrder="1"/>
    </xf>
    <xf numFmtId="0" fontId="2" fillId="0" borderId="0" xfId="0" applyFont="1" applyFill="1" applyAlignment="1">
      <alignment vertical="center" readingOrder="1"/>
    </xf>
    <xf numFmtId="2" fontId="2" fillId="0" borderId="0" xfId="0" applyNumberFormat="1" applyFont="1" applyFill="1"/>
    <xf numFmtId="0" fontId="2" fillId="0" borderId="0" xfId="2" applyFont="1" applyFill="1" applyAlignment="1" applyProtection="1">
      <alignment vertical="top" wrapText="1" readingOrder="1"/>
      <protection locked="0"/>
    </xf>
    <xf numFmtId="0" fontId="2" fillId="0" borderId="0" xfId="2" applyFont="1" applyFill="1"/>
    <xf numFmtId="0" fontId="5" fillId="0" borderId="6" xfId="2" applyFont="1" applyFill="1" applyBorder="1" applyAlignment="1" applyProtection="1">
      <alignment horizontal="right" wrapText="1" readingOrder="1"/>
      <protection locked="0"/>
    </xf>
    <xf numFmtId="0" fontId="5" fillId="0" borderId="0" xfId="2" applyFont="1" applyFill="1" applyBorder="1" applyAlignment="1" applyProtection="1">
      <alignment horizontal="right" wrapText="1" readingOrder="1"/>
      <protection locked="0"/>
    </xf>
    <xf numFmtId="0" fontId="5" fillId="0" borderId="8" xfId="2" applyFont="1" applyFill="1" applyBorder="1" applyAlignment="1" applyProtection="1">
      <alignment horizontal="right" wrapText="1" readingOrder="1"/>
      <protection locked="0"/>
    </xf>
    <xf numFmtId="0" fontId="2" fillId="0" borderId="6" xfId="2" applyFont="1" applyFill="1" applyBorder="1" applyAlignment="1" applyProtection="1">
      <alignment horizontal="right" wrapText="1" readingOrder="1"/>
      <protection locked="0"/>
    </xf>
    <xf numFmtId="0" fontId="2" fillId="0" borderId="0" xfId="2" applyFont="1" applyFill="1" applyBorder="1" applyAlignment="1" applyProtection="1">
      <alignment horizontal="right" wrapText="1" readingOrder="1"/>
      <protection locked="0"/>
    </xf>
    <xf numFmtId="0" fontId="2" fillId="0" borderId="8" xfId="2" applyFont="1" applyFill="1" applyBorder="1" applyAlignment="1" applyProtection="1">
      <alignment horizontal="right" wrapText="1" readingOrder="1"/>
      <protection locked="0"/>
    </xf>
    <xf numFmtId="0" fontId="5" fillId="0" borderId="15" xfId="2" applyFont="1" applyFill="1" applyBorder="1" applyAlignment="1">
      <alignment horizontal="center" wrapText="1"/>
    </xf>
    <xf numFmtId="0" fontId="5" fillId="0" borderId="6" xfId="2" applyFont="1" applyFill="1" applyBorder="1" applyAlignment="1">
      <alignment horizontal="center" wrapText="1"/>
    </xf>
    <xf numFmtId="0" fontId="5" fillId="0" borderId="16" xfId="2" applyFont="1" applyFill="1" applyBorder="1" applyAlignment="1">
      <alignment horizontal="center" wrapText="1"/>
    </xf>
    <xf numFmtId="0" fontId="5" fillId="0" borderId="8" xfId="2" applyFont="1" applyFill="1" applyBorder="1" applyAlignment="1">
      <alignment horizontal="center" wrapText="1"/>
    </xf>
    <xf numFmtId="0" fontId="5" fillId="0" borderId="0" xfId="2" applyFont="1" applyFill="1" applyAlignment="1" applyProtection="1">
      <alignment horizontal="center" vertical="top" wrapText="1" readingOrder="1"/>
      <protection locked="0"/>
    </xf>
    <xf numFmtId="0" fontId="2" fillId="0" borderId="1" xfId="2" applyFont="1" applyFill="1" applyBorder="1" applyAlignment="1" applyProtection="1">
      <alignment horizontal="center" wrapText="1" readingOrder="1"/>
      <protection locked="0"/>
    </xf>
    <xf numFmtId="0" fontId="2" fillId="0" borderId="1" xfId="2" applyFont="1" applyFill="1" applyBorder="1" applyAlignment="1"/>
    <xf numFmtId="0" fontId="2" fillId="0" borderId="5" xfId="2" applyFont="1" applyFill="1" applyBorder="1" applyAlignment="1" applyProtection="1">
      <alignment horizontal="center" wrapText="1" readingOrder="1"/>
      <protection locked="0"/>
    </xf>
    <xf numFmtId="0" fontId="2" fillId="0" borderId="2" xfId="2" applyFont="1" applyFill="1" applyBorder="1" applyAlignment="1" applyProtection="1">
      <alignment horizontal="center" wrapText="1" readingOrder="1"/>
      <protection locked="0"/>
    </xf>
    <xf numFmtId="0" fontId="2" fillId="0" borderId="9" xfId="2" applyFont="1" applyFill="1" applyBorder="1" applyAlignment="1" applyProtection="1">
      <alignment horizontal="center" wrapText="1" readingOrder="1"/>
      <protection locked="0"/>
    </xf>
    <xf numFmtId="0" fontId="5" fillId="0" borderId="10" xfId="2" applyFont="1" applyFill="1" applyBorder="1" applyAlignment="1" applyProtection="1">
      <alignment horizontal="right" wrapText="1" readingOrder="1"/>
      <protection locked="0"/>
    </xf>
    <xf numFmtId="0" fontId="5" fillId="0" borderId="11" xfId="2" applyFont="1" applyFill="1" applyBorder="1" applyAlignment="1" applyProtection="1">
      <alignment horizontal="right" wrapText="1" readingOrder="1"/>
      <protection locked="0"/>
    </xf>
    <xf numFmtId="0" fontId="5" fillId="0" borderId="14" xfId="2" applyFont="1" applyFill="1" applyBorder="1" applyAlignment="1" applyProtection="1">
      <alignment horizontal="right" wrapText="1" readingOrder="1"/>
      <protection locked="0"/>
    </xf>
  </cellXfs>
  <cellStyles count="12">
    <cellStyle name="Currency 2" xfId="5" xr:uid="{00000000-0005-0000-0000-000000000000}"/>
    <cellStyle name="Currency 2 2" xfId="8" xr:uid="{00000000-0005-0000-0000-000001000000}"/>
    <cellStyle name="Currency 3" xfId="3" xr:uid="{00000000-0005-0000-0000-000002000000}"/>
    <cellStyle name="Hyperlink 2" xfId="4" xr:uid="{00000000-0005-0000-0000-000004000000}"/>
    <cellStyle name="Normal" xfId="0" builtinId="0"/>
    <cellStyle name="Normal 2" xfId="1" xr:uid="{00000000-0005-0000-0000-000006000000}"/>
    <cellStyle name="Normal 3" xfId="2" xr:uid="{00000000-0005-0000-0000-000007000000}"/>
    <cellStyle name="Normal 3 2" xfId="7" xr:uid="{00000000-0005-0000-0000-000008000000}"/>
    <cellStyle name="Normal 4" xfId="9" xr:uid="{00000000-0005-0000-0000-000009000000}"/>
    <cellStyle name="Normal 5" xfId="10" xr:uid="{00000000-0005-0000-0000-00000A000000}"/>
    <cellStyle name="Normal 6" xfId="11" xr:uid="{2C81A38C-7854-45B3-828A-67831B9D7838}"/>
    <cellStyle name="Percent 2" xfId="6" xr:uid="{00000000-0005-0000-0000-00000C000000}"/>
  </cellStyles>
  <dxfs count="0"/>
  <tableStyles count="0" defaultTableStyle="TableStyleMedium2" defaultPivotStyle="PivotStyleLight16"/>
  <colors>
    <mruColors>
      <color rgb="FFFF66FF"/>
      <color rgb="FF66FF66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25"/>
  <sheetViews>
    <sheetView showGridLines="0" tabSelected="1" workbookViewId="0">
      <selection sqref="A1:I1"/>
    </sheetView>
  </sheetViews>
  <sheetFormatPr defaultColWidth="8.85546875" defaultRowHeight="14.25" x14ac:dyDescent="0.2"/>
  <cols>
    <col min="1" max="1" width="41.140625" style="1" customWidth="1"/>
    <col min="2" max="7" width="11.85546875" style="1" customWidth="1"/>
    <col min="8" max="9" width="11.7109375" style="1" customWidth="1"/>
    <col min="10" max="16384" width="8.85546875" style="1"/>
  </cols>
  <sheetData>
    <row r="1" spans="1:11" x14ac:dyDescent="0.2">
      <c r="A1" s="48" t="s">
        <v>18</v>
      </c>
      <c r="B1" s="37"/>
      <c r="C1" s="37"/>
      <c r="D1" s="37"/>
      <c r="E1" s="37"/>
      <c r="F1" s="37"/>
      <c r="G1" s="37"/>
      <c r="H1" s="37"/>
      <c r="I1" s="37"/>
    </row>
    <row r="2" spans="1:11" x14ac:dyDescent="0.2">
      <c r="A2" s="48" t="s">
        <v>19</v>
      </c>
      <c r="B2" s="37"/>
      <c r="C2" s="37"/>
      <c r="D2" s="37"/>
      <c r="E2" s="37"/>
      <c r="F2" s="37"/>
      <c r="G2" s="37"/>
      <c r="H2" s="37"/>
      <c r="I2" s="37"/>
    </row>
    <row r="3" spans="1:11" x14ac:dyDescent="0.2">
      <c r="A3" s="48" t="s">
        <v>21</v>
      </c>
      <c r="B3" s="37"/>
      <c r="C3" s="37"/>
      <c r="D3" s="37"/>
      <c r="E3" s="37"/>
      <c r="F3" s="37"/>
      <c r="G3" s="37"/>
      <c r="H3" s="37"/>
      <c r="I3" s="37"/>
    </row>
    <row r="4" spans="1:11" ht="15" thickBot="1" x14ac:dyDescent="0.25">
      <c r="A4" s="49" t="s">
        <v>0</v>
      </c>
      <c r="B4" s="50"/>
      <c r="C4" s="50"/>
      <c r="D4" s="50"/>
      <c r="E4" s="50"/>
      <c r="F4" s="50"/>
      <c r="G4" s="50"/>
      <c r="H4" s="50"/>
      <c r="I4" s="50"/>
    </row>
    <row r="5" spans="1:11" ht="15.75" customHeight="1" x14ac:dyDescent="0.2">
      <c r="A5" s="51"/>
      <c r="B5" s="41" t="s">
        <v>22</v>
      </c>
      <c r="C5" s="38" t="s">
        <v>24</v>
      </c>
      <c r="D5" s="41" t="s">
        <v>27</v>
      </c>
      <c r="E5" s="38" t="s">
        <v>28</v>
      </c>
      <c r="F5" s="41" t="s">
        <v>23</v>
      </c>
      <c r="G5" s="54" t="s">
        <v>25</v>
      </c>
      <c r="H5" s="44" t="s">
        <v>26</v>
      </c>
      <c r="I5" s="45"/>
      <c r="J5" s="11"/>
    </row>
    <row r="6" spans="1:11" s="23" customFormat="1" ht="29.1" customHeight="1" x14ac:dyDescent="0.25">
      <c r="A6" s="52"/>
      <c r="B6" s="42"/>
      <c r="C6" s="39"/>
      <c r="D6" s="42"/>
      <c r="E6" s="39"/>
      <c r="F6" s="42"/>
      <c r="G6" s="55"/>
      <c r="H6" s="46"/>
      <c r="I6" s="47"/>
      <c r="J6" s="22"/>
    </row>
    <row r="7" spans="1:11" ht="15" x14ac:dyDescent="0.25">
      <c r="A7" s="53"/>
      <c r="B7" s="43"/>
      <c r="C7" s="40"/>
      <c r="D7" s="43"/>
      <c r="E7" s="40"/>
      <c r="F7" s="43"/>
      <c r="G7" s="56"/>
      <c r="H7" s="21" t="s">
        <v>1</v>
      </c>
      <c r="I7" s="21" t="s">
        <v>2</v>
      </c>
      <c r="J7" s="11"/>
    </row>
    <row r="8" spans="1:11" ht="15" x14ac:dyDescent="0.2">
      <c r="A8" s="2" t="s">
        <v>3</v>
      </c>
      <c r="B8" s="24">
        <v>783.74534300000005</v>
      </c>
      <c r="C8" s="25">
        <v>139.25828100000001</v>
      </c>
      <c r="D8" s="24">
        <v>0</v>
      </c>
      <c r="E8" s="25">
        <v>0</v>
      </c>
      <c r="F8" s="24">
        <v>704.95</v>
      </c>
      <c r="G8" s="26">
        <v>125.11</v>
      </c>
      <c r="H8" s="9">
        <f>G8-C8</f>
        <v>-14.148281000000011</v>
      </c>
      <c r="I8" s="12">
        <f>IF(C8=0,"N/A",H8/C8)</f>
        <v>-0.10159741236501411</v>
      </c>
      <c r="J8" s="11"/>
    </row>
    <row r="9" spans="1:11" ht="15" x14ac:dyDescent="0.2">
      <c r="A9" s="2" t="s">
        <v>4</v>
      </c>
      <c r="B9" s="27">
        <v>985.11638400000004</v>
      </c>
      <c r="C9" s="28">
        <v>172.22582499999999</v>
      </c>
      <c r="D9" s="27">
        <v>0</v>
      </c>
      <c r="E9" s="28">
        <v>0</v>
      </c>
      <c r="F9" s="27">
        <v>1062.4000000000001</v>
      </c>
      <c r="G9" s="29">
        <v>150.6</v>
      </c>
      <c r="H9" s="10">
        <f t="shared" ref="H9:H24" si="0">G9-C9</f>
        <v>-21.625824999999992</v>
      </c>
      <c r="I9" s="12">
        <f t="shared" ref="I9:I24" si="1">IF(C9=0,"N/A",H9/C9)</f>
        <v>-0.12556667967768478</v>
      </c>
      <c r="J9" s="11"/>
    </row>
    <row r="10" spans="1:11" ht="15" x14ac:dyDescent="0.2">
      <c r="A10" s="2" t="s">
        <v>5</v>
      </c>
      <c r="B10" s="27">
        <v>991.14733699999999</v>
      </c>
      <c r="C10" s="28">
        <v>23.489768999999999</v>
      </c>
      <c r="D10" s="27">
        <v>0</v>
      </c>
      <c r="E10" s="28">
        <v>0</v>
      </c>
      <c r="F10" s="27">
        <v>909.78</v>
      </c>
      <c r="G10" s="29">
        <v>21.97</v>
      </c>
      <c r="H10" s="10">
        <f t="shared" si="0"/>
        <v>-1.5197690000000001</v>
      </c>
      <c r="I10" s="12">
        <f t="shared" si="1"/>
        <v>-6.4699188825569132E-2</v>
      </c>
      <c r="J10" s="11"/>
    </row>
    <row r="11" spans="1:11" ht="15" x14ac:dyDescent="0.2">
      <c r="A11" s="2" t="s">
        <v>6</v>
      </c>
      <c r="B11" s="27">
        <v>969.88450299999988</v>
      </c>
      <c r="C11" s="28">
        <v>422.43890899999997</v>
      </c>
      <c r="D11" s="27">
        <v>0</v>
      </c>
      <c r="E11" s="28">
        <v>0</v>
      </c>
      <c r="F11" s="27">
        <v>836.61000000000013</v>
      </c>
      <c r="G11" s="29">
        <v>356.06</v>
      </c>
      <c r="H11" s="10">
        <f t="shared" si="0"/>
        <v>-66.378908999999965</v>
      </c>
      <c r="I11" s="12">
        <f t="shared" si="1"/>
        <v>-0.15713256422599076</v>
      </c>
      <c r="J11" s="11"/>
    </row>
    <row r="12" spans="1:11" ht="15" x14ac:dyDescent="0.2">
      <c r="A12" s="2" t="s">
        <v>7</v>
      </c>
      <c r="B12" s="27">
        <v>1490.6135549999999</v>
      </c>
      <c r="C12" s="28">
        <v>430.33752399999997</v>
      </c>
      <c r="D12" s="27">
        <v>0</v>
      </c>
      <c r="E12" s="28">
        <v>0</v>
      </c>
      <c r="F12" s="27">
        <v>1448.32</v>
      </c>
      <c r="G12" s="29">
        <v>337.16</v>
      </c>
      <c r="H12" s="10">
        <f t="shared" si="0"/>
        <v>-93.177523999999949</v>
      </c>
      <c r="I12" s="12">
        <f t="shared" si="1"/>
        <v>-0.2165219596327834</v>
      </c>
      <c r="J12" s="11"/>
    </row>
    <row r="13" spans="1:11" ht="15" x14ac:dyDescent="0.2">
      <c r="A13" s="2" t="s">
        <v>8</v>
      </c>
      <c r="B13" s="27">
        <v>271.17049300000002</v>
      </c>
      <c r="C13" s="28">
        <v>62.675128000000001</v>
      </c>
      <c r="D13" s="27">
        <v>0</v>
      </c>
      <c r="E13" s="28">
        <v>0</v>
      </c>
      <c r="F13" s="27">
        <v>246.84</v>
      </c>
      <c r="G13" s="29">
        <v>59.39</v>
      </c>
      <c r="H13" s="10">
        <f t="shared" si="0"/>
        <v>-3.2851280000000003</v>
      </c>
      <c r="I13" s="12">
        <f t="shared" si="1"/>
        <v>-5.2415178154881475E-2</v>
      </c>
      <c r="J13" s="11"/>
    </row>
    <row r="14" spans="1:11" ht="15" x14ac:dyDescent="0.2">
      <c r="A14" s="2" t="s">
        <v>9</v>
      </c>
      <c r="B14" s="27">
        <v>48.995278999999996</v>
      </c>
      <c r="C14" s="28">
        <v>0.1</v>
      </c>
      <c r="D14" s="27">
        <v>0</v>
      </c>
      <c r="E14" s="28">
        <v>0</v>
      </c>
      <c r="F14" s="27">
        <v>44.01</v>
      </c>
      <c r="G14" s="29">
        <v>0</v>
      </c>
      <c r="H14" s="10">
        <f t="shared" si="0"/>
        <v>-0.1</v>
      </c>
      <c r="I14" s="12">
        <f t="shared" si="1"/>
        <v>-1</v>
      </c>
      <c r="J14" s="11"/>
    </row>
    <row r="15" spans="1:11" ht="15" x14ac:dyDescent="0.2">
      <c r="A15" s="2" t="s">
        <v>14</v>
      </c>
      <c r="B15" s="27">
        <v>488.67848900000001</v>
      </c>
      <c r="C15" s="28">
        <v>363.44799699999999</v>
      </c>
      <c r="D15" s="27">
        <v>0</v>
      </c>
      <c r="E15" s="28">
        <v>0</v>
      </c>
      <c r="F15" s="27">
        <v>419.78</v>
      </c>
      <c r="G15" s="29">
        <v>317.74</v>
      </c>
      <c r="H15" s="10">
        <f t="shared" si="0"/>
        <v>-45.707996999999978</v>
      </c>
      <c r="I15" s="12">
        <f t="shared" si="1"/>
        <v>-0.12576213757480131</v>
      </c>
      <c r="J15" s="11"/>
    </row>
    <row r="16" spans="1:11" ht="15" x14ac:dyDescent="0.2">
      <c r="A16" s="2" t="s">
        <v>17</v>
      </c>
      <c r="B16" s="27">
        <v>547.31192699999997</v>
      </c>
      <c r="C16" s="28">
        <v>138.14435900000001</v>
      </c>
      <c r="D16" s="27">
        <v>0</v>
      </c>
      <c r="E16" s="28">
        <v>0</v>
      </c>
      <c r="F16" s="27">
        <v>538.73</v>
      </c>
      <c r="G16" s="29">
        <v>97.6</v>
      </c>
      <c r="H16" s="10">
        <f t="shared" si="0"/>
        <v>-40.544359000000014</v>
      </c>
      <c r="I16" s="12">
        <f t="shared" si="1"/>
        <v>-0.29349268615448865</v>
      </c>
      <c r="J16" s="11"/>
      <c r="K16" s="35"/>
    </row>
    <row r="17" spans="1:10" ht="15" x14ac:dyDescent="0.2">
      <c r="A17" s="2" t="s">
        <v>15</v>
      </c>
      <c r="B17" s="27">
        <v>1.4750000000000001</v>
      </c>
      <c r="C17" s="28">
        <v>0</v>
      </c>
      <c r="D17" s="27">
        <v>0</v>
      </c>
      <c r="E17" s="28">
        <v>0</v>
      </c>
      <c r="F17" s="27">
        <v>1.6</v>
      </c>
      <c r="G17" s="29">
        <v>0</v>
      </c>
      <c r="H17" s="10">
        <f t="shared" si="0"/>
        <v>0</v>
      </c>
      <c r="I17" s="12" t="str">
        <f t="shared" si="1"/>
        <v>N/A</v>
      </c>
      <c r="J17" s="11"/>
    </row>
    <row r="18" spans="1:10" ht="15" x14ac:dyDescent="0.2">
      <c r="A18" s="3" t="s">
        <v>10</v>
      </c>
      <c r="B18" s="4">
        <f t="shared" ref="B18:G18" si="2">SUM(B8:B17)</f>
        <v>6578.1383099999985</v>
      </c>
      <c r="C18" s="19">
        <f t="shared" si="2"/>
        <v>1752.117792</v>
      </c>
      <c r="D18" s="4">
        <f t="shared" si="2"/>
        <v>0</v>
      </c>
      <c r="E18" s="19">
        <f t="shared" si="2"/>
        <v>0</v>
      </c>
      <c r="F18" s="4">
        <f t="shared" si="2"/>
        <v>6213.02</v>
      </c>
      <c r="G18" s="20">
        <f t="shared" si="2"/>
        <v>1465.63</v>
      </c>
      <c r="H18" s="7">
        <f t="shared" si="0"/>
        <v>-286.4877919999999</v>
      </c>
      <c r="I18" s="13">
        <f t="shared" si="1"/>
        <v>-0.1635094360139914</v>
      </c>
      <c r="J18" s="11"/>
    </row>
    <row r="19" spans="1:10" ht="15" x14ac:dyDescent="0.2">
      <c r="A19" s="2" t="s">
        <v>11</v>
      </c>
      <c r="B19" s="24">
        <v>934.52899600000001</v>
      </c>
      <c r="C19" s="25">
        <v>0</v>
      </c>
      <c r="D19" s="24">
        <v>0</v>
      </c>
      <c r="E19" s="25">
        <v>0</v>
      </c>
      <c r="F19" s="24">
        <v>930.93</v>
      </c>
      <c r="G19" s="26">
        <v>0</v>
      </c>
      <c r="H19" s="9">
        <f t="shared" si="0"/>
        <v>0</v>
      </c>
      <c r="I19" s="12" t="str">
        <f t="shared" si="1"/>
        <v>N/A</v>
      </c>
      <c r="J19" s="11"/>
    </row>
    <row r="20" spans="1:10" ht="28.5" x14ac:dyDescent="0.2">
      <c r="A20" s="2" t="s">
        <v>16</v>
      </c>
      <c r="B20" s="24">
        <v>285.27344499999998</v>
      </c>
      <c r="C20" s="25">
        <v>284.95383500000003</v>
      </c>
      <c r="D20" s="24">
        <v>0</v>
      </c>
      <c r="E20" s="25">
        <v>0</v>
      </c>
      <c r="F20" s="24">
        <v>229.75</v>
      </c>
      <c r="G20" s="26">
        <v>228.75</v>
      </c>
      <c r="H20" s="9">
        <f t="shared" si="0"/>
        <v>-56.203835000000026</v>
      </c>
      <c r="I20" s="12">
        <f t="shared" si="1"/>
        <v>-0.19723838775498501</v>
      </c>
      <c r="J20" s="11"/>
    </row>
    <row r="21" spans="1:10" ht="15" x14ac:dyDescent="0.2">
      <c r="A21" s="2" t="s">
        <v>12</v>
      </c>
      <c r="B21" s="24">
        <v>332.69131800000002</v>
      </c>
      <c r="C21" s="25">
        <v>0</v>
      </c>
      <c r="D21" s="24">
        <v>0</v>
      </c>
      <c r="E21" s="25">
        <v>0</v>
      </c>
      <c r="F21" s="24">
        <v>345.64</v>
      </c>
      <c r="G21" s="26">
        <v>0</v>
      </c>
      <c r="H21" s="9">
        <f t="shared" si="0"/>
        <v>0</v>
      </c>
      <c r="I21" s="12" t="str">
        <f t="shared" si="1"/>
        <v>N/A</v>
      </c>
      <c r="J21" s="11"/>
    </row>
    <row r="22" spans="1:10" ht="15" x14ac:dyDescent="0.2">
      <c r="A22" s="2" t="s">
        <v>13</v>
      </c>
      <c r="B22" s="24">
        <v>15.276467</v>
      </c>
      <c r="C22" s="25">
        <v>0</v>
      </c>
      <c r="D22" s="24">
        <v>0</v>
      </c>
      <c r="E22" s="25">
        <v>0</v>
      </c>
      <c r="F22" s="24">
        <v>17.850000000000001</v>
      </c>
      <c r="G22" s="26">
        <v>0</v>
      </c>
      <c r="H22" s="9">
        <f t="shared" si="0"/>
        <v>0</v>
      </c>
      <c r="I22" s="12" t="str">
        <f t="shared" si="1"/>
        <v>N/A</v>
      </c>
      <c r="J22" s="11"/>
    </row>
    <row r="23" spans="1:10" ht="15" x14ac:dyDescent="0.2">
      <c r="A23" s="15" t="s">
        <v>20</v>
      </c>
      <c r="B23" s="30">
        <v>4.3229350000000002</v>
      </c>
      <c r="C23" s="31">
        <v>0</v>
      </c>
      <c r="D23" s="30">
        <v>0</v>
      </c>
      <c r="E23" s="31">
        <v>0</v>
      </c>
      <c r="F23" s="30">
        <v>4.21</v>
      </c>
      <c r="G23" s="32">
        <v>0</v>
      </c>
      <c r="H23" s="16">
        <f t="shared" ref="H23" si="3">G23-C23</f>
        <v>0</v>
      </c>
      <c r="I23" s="17" t="str">
        <f t="shared" ref="I23" si="4">IF(C23=0,"N/A",H23/C23)</f>
        <v>N/A</v>
      </c>
      <c r="J23" s="11"/>
    </row>
    <row r="24" spans="1:10" s="34" customFormat="1" ht="15.75" thickBot="1" x14ac:dyDescent="0.3">
      <c r="A24" s="5" t="s">
        <v>29</v>
      </c>
      <c r="B24" s="6">
        <f>SUM(B18:B23)</f>
        <v>8150.2314709999982</v>
      </c>
      <c r="C24" s="6">
        <f t="shared" ref="C24:G24" si="5">SUM(C18:C23)</f>
        <v>2037.071627</v>
      </c>
      <c r="D24" s="6">
        <f t="shared" si="5"/>
        <v>0</v>
      </c>
      <c r="E24" s="6">
        <f t="shared" si="5"/>
        <v>0</v>
      </c>
      <c r="F24" s="6">
        <f t="shared" si="5"/>
        <v>7741.4000000000015</v>
      </c>
      <c r="G24" s="18">
        <f t="shared" si="5"/>
        <v>1694.38</v>
      </c>
      <c r="H24" s="8">
        <f t="shared" si="0"/>
        <v>-342.69162699999993</v>
      </c>
      <c r="I24" s="14">
        <f t="shared" si="1"/>
        <v>-0.16822757847974285</v>
      </c>
      <c r="J24" s="33"/>
    </row>
    <row r="25" spans="1:10" x14ac:dyDescent="0.2">
      <c r="A25" s="36"/>
      <c r="B25" s="37"/>
      <c r="C25" s="37"/>
      <c r="D25" s="37"/>
      <c r="E25" s="37"/>
      <c r="F25" s="37"/>
      <c r="G25" s="37"/>
      <c r="H25" s="37"/>
      <c r="I25" s="37"/>
    </row>
  </sheetData>
  <mergeCells count="13">
    <mergeCell ref="A25:I25"/>
    <mergeCell ref="C5:C7"/>
    <mergeCell ref="B5:B7"/>
    <mergeCell ref="H5:I6"/>
    <mergeCell ref="A1:I1"/>
    <mergeCell ref="A2:I2"/>
    <mergeCell ref="A3:I3"/>
    <mergeCell ref="A4:I4"/>
    <mergeCell ref="A5:A7"/>
    <mergeCell ref="G5:G7"/>
    <mergeCell ref="F5:F7"/>
    <mergeCell ref="E5:E7"/>
    <mergeCell ref="D5:D7"/>
  </mergeCells>
  <printOptions horizontalCentered="1"/>
  <pageMargins left="0.7" right="0.7" top="0.75" bottom="0.75" header="0.3" footer="0.3"/>
  <pageSetup scale="91" orientation="landscape" r:id="rId1"/>
  <ignoredErrors>
    <ignoredError sqref="H24:I24 B18:I18 B24:G24 H8:I8 H9:I17 H19:I21 H22:I22 H23:I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RI_summ, Acct-Activ_FY21 CJ</vt:lpstr>
      <vt:lpstr>'RI_summ, Acct-Activ_FY21 CJ'!Print_Area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Summary Table</dc:title>
  <dc:subject>NSF FY 2021 Budget</dc:subject>
  <dc:creator>NSF</dc:creator>
  <cp:lastModifiedBy>Oxenrider, Clinton J.</cp:lastModifiedBy>
  <cp:lastPrinted>2018-08-29T10:26:38Z</cp:lastPrinted>
  <dcterms:created xsi:type="dcterms:W3CDTF">2013-08-27T19:42:23Z</dcterms:created>
  <dcterms:modified xsi:type="dcterms:W3CDTF">2020-02-05T15:05:56Z</dcterms:modified>
  <cp:category>Facilities, Research Infrastructure</cp:category>
</cp:coreProperties>
</file>