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06 - Formatting\11 - Technical Information\Fromattted Standalone Excels for Extraction\"/>
    </mc:Choice>
  </mc:AlternateContent>
  <xr:revisionPtr revIDLastSave="0" documentId="13_ncr:1_{9638C54E-44B8-4498-BD92-43E1CED154E9}" xr6:coauthVersionLast="45" xr6:coauthVersionMax="45" xr10:uidLastSave="{00000000-0000-0000-0000-000000000000}"/>
  <bookViews>
    <workbookView xWindow="28680" yWindow="-120" windowWidth="29040" windowHeight="15840" tabRatio="599" xr2:uid="{00000000-000D-0000-FFFF-FFFF00000000}"/>
  </bookViews>
  <sheets>
    <sheet name="Summary of Budgetary Resources" sheetId="18" r:id="rId1"/>
  </sheets>
  <definedNames>
    <definedName name="_xlnm.Print_Area" localSheetId="0">'Summary of Budgetary Resources'!$A$1:$F$76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8" l="1"/>
  <c r="D74" i="18"/>
  <c r="E74" i="18" s="1"/>
  <c r="B74" i="18"/>
  <c r="C47" i="18"/>
  <c r="D47" i="18"/>
  <c r="B47" i="18"/>
  <c r="D46" i="18"/>
  <c r="E46" i="18" s="1"/>
  <c r="C46" i="18"/>
  <c r="B46" i="18"/>
  <c r="E44" i="18"/>
  <c r="F44" i="18" s="1"/>
  <c r="F74" i="18" l="1"/>
  <c r="F46" i="18"/>
  <c r="D59" i="18"/>
  <c r="C59" i="18" l="1"/>
  <c r="C67" i="18"/>
  <c r="E68" i="18" l="1"/>
  <c r="D72" i="18" l="1"/>
  <c r="B72" i="18"/>
  <c r="C72" i="18"/>
  <c r="E66" i="18"/>
  <c r="F66" i="18" s="1"/>
  <c r="D63" i="18"/>
  <c r="D73" i="18" s="1"/>
  <c r="B63" i="18"/>
  <c r="B73" i="18" s="1"/>
  <c r="E59" i="18"/>
  <c r="C58" i="18"/>
  <c r="E58" i="18" s="1"/>
  <c r="E57" i="18"/>
  <c r="F57" i="18" s="1"/>
  <c r="D42" i="18"/>
  <c r="B42" i="18"/>
  <c r="C39" i="18"/>
  <c r="C42" i="18" s="1"/>
  <c r="E38" i="18"/>
  <c r="F38" i="18" s="1"/>
  <c r="D34" i="18"/>
  <c r="D36" i="18" s="1"/>
  <c r="B34" i="18"/>
  <c r="B36" i="18" s="1"/>
  <c r="C31" i="18"/>
  <c r="C34" i="18" s="1"/>
  <c r="C36" i="18" s="1"/>
  <c r="E30" i="18"/>
  <c r="F30" i="18" s="1"/>
  <c r="D26" i="18"/>
  <c r="D28" i="18" s="1"/>
  <c r="B26" i="18"/>
  <c r="B28" i="18" s="1"/>
  <c r="C23" i="18"/>
  <c r="C26" i="18" s="1"/>
  <c r="C28" i="18" s="1"/>
  <c r="E22" i="18"/>
  <c r="F22" i="18" s="1"/>
  <c r="D18" i="18"/>
  <c r="D20" i="18" s="1"/>
  <c r="B18" i="18"/>
  <c r="B20" i="18" s="1"/>
  <c r="C15" i="18"/>
  <c r="E15" i="18" s="1"/>
  <c r="E14" i="18"/>
  <c r="F14" i="18" s="1"/>
  <c r="D10" i="18"/>
  <c r="D12" i="18" s="1"/>
  <c r="B10" i="18"/>
  <c r="B12" i="18" s="1"/>
  <c r="C7" i="18"/>
  <c r="C10" i="18" s="1"/>
  <c r="C12" i="18" s="1"/>
  <c r="E6" i="18"/>
  <c r="F6" i="18" s="1"/>
  <c r="E7" i="18" l="1"/>
  <c r="E31" i="18"/>
  <c r="C18" i="18"/>
  <c r="C20" i="18" s="1"/>
  <c r="E23" i="18"/>
  <c r="E12" i="18"/>
  <c r="F12" i="18" s="1"/>
  <c r="E28" i="18"/>
  <c r="F28" i="18" s="1"/>
  <c r="E36" i="18"/>
  <c r="F36" i="18" s="1"/>
  <c r="E72" i="18"/>
  <c r="F72" i="18" s="1"/>
  <c r="C63" i="18"/>
  <c r="C73" i="18" s="1"/>
  <c r="E39" i="18"/>
  <c r="E42" i="18"/>
  <c r="F42" i="18" s="1"/>
  <c r="E67" i="18"/>
  <c r="E20" i="18" l="1"/>
  <c r="F20" i="18" s="1"/>
  <c r="E47" i="18"/>
  <c r="F47" i="18" s="1"/>
  <c r="E63" i="18"/>
  <c r="F63" i="18" s="1"/>
  <c r="E73" i="18" l="1"/>
  <c r="F73" i="18" s="1"/>
</calcChain>
</file>

<file path=xl/sharedStrings.xml><?xml version="1.0" encoding="utf-8"?>
<sst xmlns="http://schemas.openxmlformats.org/spreadsheetml/2006/main" count="91" uniqueCount="39">
  <si>
    <t xml:space="preserve">RESEARCH AND RELATED ACTIVITIES </t>
  </si>
  <si>
    <t>Unobligated Balance Available Start of Year</t>
  </si>
  <si>
    <t>Unobligated Balance Available End of Year</t>
  </si>
  <si>
    <t>MAJOR RESEARCH EQUIPMENT &amp; FACILITIES CONSTRUCTION</t>
  </si>
  <si>
    <t xml:space="preserve">OFFICE OF INSPECTOR GENERAL </t>
  </si>
  <si>
    <t>Amount</t>
  </si>
  <si>
    <t>Percent</t>
  </si>
  <si>
    <t xml:space="preserve">Appropriation </t>
  </si>
  <si>
    <t>AGENCY OPERATIONS AND AWARD MANAGEMENT</t>
  </si>
  <si>
    <t>Total Budgetary Resources</t>
  </si>
  <si>
    <t xml:space="preserve">TOTAL DISCRETIONARY, NATIONAL SCIENCE FOUNDATION </t>
  </si>
  <si>
    <t>EDUCATION AND HUMAN RESOURCES, H-1B</t>
  </si>
  <si>
    <t xml:space="preserve"> </t>
  </si>
  <si>
    <t>EDUCATION AND HUMAN RESOURCES</t>
  </si>
  <si>
    <t>DONATIONS</t>
  </si>
  <si>
    <t>Unobligated Balance - Expired</t>
  </si>
  <si>
    <t>Appropriation, Mandatory (H1-B Non-Immigrant Petitioner Fees)</t>
  </si>
  <si>
    <t>Mandatory Programs (Special or Trust Fund)</t>
  </si>
  <si>
    <t>(Dollars in Millions)</t>
  </si>
  <si>
    <t>Sequestration Pursuant OMB M-13-06</t>
  </si>
  <si>
    <t>Sequestration Previously Unavailable</t>
  </si>
  <si>
    <t>Subtotal, EHR</t>
  </si>
  <si>
    <t>Subtotal, MREFC</t>
  </si>
  <si>
    <t>Subtotal, AOAM</t>
  </si>
  <si>
    <r>
      <t>Adjustments to Prior Year Accounts</t>
    </r>
    <r>
      <rPr>
        <vertAlign val="superscript"/>
        <sz val="10"/>
        <rFont val="Arial"/>
        <family val="2"/>
      </rPr>
      <t>1</t>
    </r>
  </si>
  <si>
    <t>Subtotal, R&amp;RA</t>
  </si>
  <si>
    <t>Transfer to/from other funds</t>
  </si>
  <si>
    <t>Totals exclude reimbursable amounts.</t>
  </si>
  <si>
    <t>FY 2019
Actual</t>
  </si>
  <si>
    <t>FY 2021
Request</t>
  </si>
  <si>
    <t>Mandatory Accounts</t>
  </si>
  <si>
    <t xml:space="preserve">TOTAL MANDATORY, NATIONAL SCIENCE FOUNDATION </t>
  </si>
  <si>
    <t>Discretionary Accounts</t>
  </si>
  <si>
    <t>FY 2020 Enacted</t>
  </si>
  <si>
    <t>Change Over
FY 2020 Enacted</t>
  </si>
  <si>
    <r>
      <t xml:space="preserve">1 </t>
    </r>
    <r>
      <rPr>
        <sz val="9"/>
        <rFont val="Arial"/>
        <family val="2"/>
      </rPr>
      <t>Adjustments include upward and downward adjustments to prior year obligations in unexpired accounts.</t>
    </r>
  </si>
  <si>
    <t>SUMMARY OF FY 2021 NSF BUDGETARY RESOURCES BY ACCOUNT</t>
  </si>
  <si>
    <t>OFFICE OF THE NATIONAL SCIENCE BOARD</t>
  </si>
  <si>
    <t>TOTAL, NATIONAL SCIENCE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</si>
</sst>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(0.0%\)"/>
    <numFmt numFmtId="165" formatCode="0.0%"/>
    <numFmt numFmtId="166" formatCode="&quot;$&quot;#,##0.00"/>
    <numFmt numFmtId="167" formatCode="#,##0.00;\-#,##0.00;&quot;-&quot;??"/>
    <numFmt numFmtId="168" formatCode="&quot;$&quot;#,##0.00;\-&quot;$&quot;#,##0.00;&quot;-&quot;??"/>
    <numFmt numFmtId="169" formatCode="0.000"/>
    <numFmt numFmtId="170" formatCode="0.00000000000000"/>
    <numFmt numFmtId="171" formatCode="#,##0.0000"/>
    <numFmt numFmtId="172" formatCode="0.0%;\-0.0%;\”\-\“??"/>
    <numFmt numFmtId="173" formatCode="0.0%;\-0.0%;&quot;-&quot;??"/>
    <numFmt numFmtId="174" formatCode="[$-409]mmmm\ d\,\ yyyy;@"/>
    <numFmt numFmtId="175" formatCode="#,##0.00000000000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54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5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2" borderId="8" applyNumberFormat="0" applyFont="0" applyBorder="0" applyAlignment="0" applyProtection="0">
      <alignment horizontal="right" wrapText="1"/>
      <protection locked="0"/>
    </xf>
    <xf numFmtId="0" fontId="13" fillId="3" borderId="8" applyNumberFormat="0" applyBorder="0" applyProtection="0">
      <alignment horizontal="left" wrapText="1"/>
      <protection locked="0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0" applyNumberFormat="0" applyBorder="0" applyProtection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13" fillId="3" borderId="10" applyNumberFormat="0" applyBorder="0" applyProtection="0">
      <alignment horizontal="right" wrapText="1"/>
      <protection locked="0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0" applyNumberFormat="0" applyBorder="0" applyProtection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3" borderId="8" applyNumberFormat="0" applyBorder="0" applyProtection="0">
      <alignment horizontal="left" wrapText="1"/>
      <protection locked="0"/>
    </xf>
    <xf numFmtId="0" fontId="9" fillId="0" borderId="0" applyNumberFormat="0" applyBorder="0" applyProtection="0">
      <alignment horizontal="left" wrapText="1"/>
    </xf>
    <xf numFmtId="0" fontId="9" fillId="0" borderId="9" applyNumberFormat="0" applyBorder="0">
      <alignment horizontal="left" wrapText="1"/>
    </xf>
    <xf numFmtId="0" fontId="9" fillId="0" borderId="9" applyNumberFormat="0" applyBorder="0">
      <alignment horizontal="left" wrapText="1"/>
    </xf>
    <xf numFmtId="0" fontId="13" fillId="3" borderId="10" applyNumberFormat="0" applyBorder="0" applyProtection="0">
      <alignment horizontal="right" wrapText="1"/>
      <protection locked="0"/>
    </xf>
    <xf numFmtId="0" fontId="9" fillId="0" borderId="0" applyNumberFormat="0" applyBorder="0" applyProtection="0">
      <alignment horizontal="right" wrapText="1"/>
    </xf>
    <xf numFmtId="0" fontId="9" fillId="0" borderId="9" applyNumberFormat="0" applyBorder="0">
      <alignment horizontal="right" wrapText="1"/>
    </xf>
    <xf numFmtId="0" fontId="9" fillId="0" borderId="9" applyNumberFormat="0" applyBorder="0">
      <alignment horizontal="right" wrapText="1"/>
    </xf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11" applyNumberFormat="0" applyAlignment="0" applyProtection="0"/>
    <xf numFmtId="0" fontId="18" fillId="23" borderId="12" applyNumberFormat="0" applyAlignment="0" applyProtection="0"/>
    <xf numFmtId="44" fontId="9" fillId="0" borderId="0" applyFont="0" applyFill="0" applyBorder="0" applyAlignment="0" applyProtection="0"/>
    <xf numFmtId="0" fontId="9" fillId="0" borderId="13" applyNumberFormat="0" applyBorder="0">
      <alignment horizontal="left" wrapText="1"/>
    </xf>
    <xf numFmtId="0" fontId="9" fillId="0" borderId="13" applyNumberFormat="0" applyBorder="0">
      <alignment horizontal="left" wrapText="1"/>
    </xf>
    <xf numFmtId="0" fontId="9" fillId="0" borderId="0" applyNumberFormat="0" applyBorder="0" applyProtection="0">
      <alignment horizontal="left" wrapText="1"/>
    </xf>
    <xf numFmtId="0" fontId="9" fillId="0" borderId="13" applyNumberFormat="0" applyBorder="0">
      <alignment horizontal="left" wrapText="1"/>
    </xf>
    <xf numFmtId="0" fontId="9" fillId="0" borderId="0" applyNumberFormat="0" applyBorder="0" applyProtection="0">
      <alignment horizontal="left" wrapText="1"/>
    </xf>
    <xf numFmtId="0" fontId="9" fillId="0" borderId="13" applyNumberFormat="0" applyBorder="0">
      <alignment horizontal="right" wrapText="1"/>
    </xf>
    <xf numFmtId="0" fontId="9" fillId="0" borderId="13" applyNumberFormat="0" applyBorder="0">
      <alignment horizontal="right" wrapText="1"/>
    </xf>
    <xf numFmtId="0" fontId="9" fillId="0" borderId="0" applyNumberFormat="0" applyBorder="0" applyProtection="0">
      <alignment horizontal="right" wrapText="1"/>
    </xf>
    <xf numFmtId="0" fontId="9" fillId="0" borderId="13" applyNumberFormat="0" applyBorder="0">
      <alignment horizontal="right" wrapText="1"/>
    </xf>
    <xf numFmtId="0" fontId="9" fillId="0" borderId="0" applyNumberFormat="0" applyBorder="0" applyProtection="0">
      <alignment horizontal="right" wrapText="1"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11" applyNumberFormat="0" applyAlignment="0" applyProtection="0"/>
    <xf numFmtId="0" fontId="25" fillId="0" borderId="17" applyNumberFormat="0" applyFill="0" applyAlignment="0" applyProtection="0"/>
    <xf numFmtId="0" fontId="26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6" fillId="0" borderId="0"/>
    <xf numFmtId="0" fontId="9" fillId="25" borderId="18" applyNumberFormat="0" applyFont="0" applyAlignment="0" applyProtection="0"/>
    <xf numFmtId="0" fontId="27" fillId="22" borderId="19" applyNumberForma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4" fillId="26" borderId="21" applyNumberFormat="0" applyFont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9" fillId="0" borderId="0" xfId="52" applyFont="1" applyFill="1"/>
    <xf numFmtId="167" fontId="9" fillId="0" borderId="0" xfId="52" applyNumberFormat="1" applyFont="1" applyFill="1"/>
    <xf numFmtId="166" fontId="9" fillId="0" borderId="0" xfId="52" applyNumberFormat="1" applyFont="1" applyFill="1"/>
    <xf numFmtId="171" fontId="9" fillId="0" borderId="0" xfId="52" applyNumberFormat="1" applyFont="1" applyFill="1"/>
    <xf numFmtId="170" fontId="9" fillId="0" borderId="0" xfId="52" applyNumberFormat="1" applyFont="1" applyFill="1"/>
    <xf numFmtId="169" fontId="9" fillId="0" borderId="0" xfId="52" applyNumberFormat="1" applyFont="1" applyFill="1"/>
    <xf numFmtId="175" fontId="9" fillId="0" borderId="0" xfId="52" applyNumberFormat="1" applyFont="1" applyFill="1"/>
    <xf numFmtId="4" fontId="9" fillId="0" borderId="0" xfId="52" applyNumberFormat="1" applyFont="1" applyFill="1" applyAlignment="1">
      <alignment vertical="top"/>
    </xf>
    <xf numFmtId="0" fontId="9" fillId="0" borderId="0" xfId="52" applyFont="1" applyFill="1" applyAlignment="1">
      <alignment vertical="center"/>
    </xf>
    <xf numFmtId="5" fontId="31" fillId="0" borderId="1" xfId="3" applyNumberFormat="1" applyFont="1" applyFill="1" applyBorder="1" applyAlignment="1">
      <alignment horizontal="right"/>
    </xf>
    <xf numFmtId="0" fontId="33" fillId="0" borderId="0" xfId="3" applyFont="1" applyFill="1" applyBorder="1"/>
    <xf numFmtId="168" fontId="9" fillId="0" borderId="0" xfId="3" applyNumberFormat="1" applyFont="1" applyFill="1" applyBorder="1"/>
    <xf numFmtId="0" fontId="9" fillId="0" borderId="0" xfId="3" applyFont="1" applyFill="1" applyBorder="1"/>
    <xf numFmtId="167" fontId="9" fillId="0" borderId="0" xfId="3" applyNumberFormat="1" applyFont="1" applyFill="1" applyBorder="1"/>
    <xf numFmtId="0" fontId="9" fillId="0" borderId="1" xfId="3" applyFont="1" applyFill="1" applyBorder="1"/>
    <xf numFmtId="167" fontId="9" fillId="0" borderId="1" xfId="3" applyNumberFormat="1" applyFont="1" applyFill="1" applyBorder="1"/>
    <xf numFmtId="0" fontId="32" fillId="0" borderId="0" xfId="3" applyFont="1" applyFill="1" applyBorder="1"/>
    <xf numFmtId="43" fontId="9" fillId="0" borderId="0" xfId="1" applyFont="1" applyFill="1" applyBorder="1"/>
    <xf numFmtId="0" fontId="33" fillId="0" borderId="0" xfId="3" applyFont="1" applyFill="1" applyBorder="1" applyAlignment="1">
      <alignment wrapText="1"/>
    </xf>
    <xf numFmtId="4" fontId="9" fillId="0" borderId="0" xfId="3" applyNumberFormat="1" applyFont="1" applyFill="1" applyBorder="1"/>
    <xf numFmtId="167" fontId="9" fillId="0" borderId="0" xfId="1" applyNumberFormat="1" applyFont="1" applyFill="1" applyBorder="1"/>
    <xf numFmtId="4" fontId="9" fillId="0" borderId="0" xfId="1" applyNumberFormat="1" applyFont="1" applyFill="1" applyBorder="1"/>
    <xf numFmtId="0" fontId="32" fillId="0" borderId="2" xfId="3" applyFont="1" applyFill="1" applyBorder="1"/>
    <xf numFmtId="0" fontId="36" fillId="0" borderId="0" xfId="3" applyFont="1" applyFill="1" applyBorder="1" applyAlignment="1"/>
    <xf numFmtId="5" fontId="36" fillId="0" borderId="0" xfId="3" applyNumberFormat="1" applyFont="1" applyFill="1" applyBorder="1" applyAlignment="1"/>
    <xf numFmtId="164" fontId="36" fillId="0" borderId="0" xfId="3" applyNumberFormat="1" applyFont="1" applyFill="1" applyBorder="1" applyAlignment="1"/>
    <xf numFmtId="0" fontId="9" fillId="0" borderId="0" xfId="52" applyFont="1" applyFill="1" applyAlignment="1">
      <alignment wrapText="1"/>
    </xf>
    <xf numFmtId="0" fontId="9" fillId="0" borderId="0" xfId="3" applyFont="1" applyFill="1" applyBorder="1" applyAlignment="1"/>
    <xf numFmtId="166" fontId="9" fillId="0" borderId="0" xfId="3" applyNumberFormat="1" applyFont="1" applyFill="1" applyBorder="1"/>
    <xf numFmtId="0" fontId="32" fillId="0" borderId="4" xfId="3" applyFont="1" applyFill="1" applyBorder="1"/>
    <xf numFmtId="0" fontId="35" fillId="0" borderId="0" xfId="52" applyFont="1" applyFill="1" applyAlignment="1">
      <alignment wrapText="1"/>
    </xf>
    <xf numFmtId="0" fontId="32" fillId="0" borderId="22" xfId="3" applyFont="1" applyFill="1" applyBorder="1"/>
    <xf numFmtId="4" fontId="9" fillId="0" borderId="0" xfId="52" applyNumberFormat="1" applyFont="1" applyFill="1"/>
    <xf numFmtId="165" fontId="9" fillId="0" borderId="0" xfId="3" applyNumberFormat="1" applyFont="1" applyFill="1" applyBorder="1" applyAlignment="1">
      <alignment horizontal="right"/>
    </xf>
    <xf numFmtId="5" fontId="32" fillId="0" borderId="0" xfId="3" applyNumberFormat="1" applyFont="1" applyFill="1" applyBorder="1" applyAlignment="1">
      <alignment horizontal="right"/>
    </xf>
    <xf numFmtId="7" fontId="9" fillId="0" borderId="0" xfId="52" applyNumberFormat="1" applyFont="1" applyFill="1"/>
    <xf numFmtId="5" fontId="9" fillId="0" borderId="0" xfId="3" applyNumberFormat="1" applyFont="1" applyFill="1" applyBorder="1"/>
    <xf numFmtId="0" fontId="9" fillId="0" borderId="0" xfId="52" applyFont="1" applyFill="1" applyAlignment="1">
      <alignment vertical="top"/>
    </xf>
    <xf numFmtId="165" fontId="9" fillId="0" borderId="0" xfId="3" applyNumberFormat="1" applyFont="1" applyFill="1" applyBorder="1"/>
    <xf numFmtId="173" fontId="9" fillId="0" borderId="0" xfId="3" applyNumberFormat="1" applyFont="1" applyFill="1" applyBorder="1"/>
    <xf numFmtId="164" fontId="9" fillId="0" borderId="0" xfId="3" applyNumberFormat="1" applyFont="1" applyFill="1" applyBorder="1"/>
    <xf numFmtId="164" fontId="9" fillId="0" borderId="0" xfId="3" applyNumberFormat="1" applyFont="1" applyFill="1" applyBorder="1" applyAlignment="1">
      <alignment horizontal="right"/>
    </xf>
    <xf numFmtId="173" fontId="9" fillId="0" borderId="0" xfId="3" applyNumberFormat="1" applyFont="1" applyFill="1" applyBorder="1" applyAlignment="1">
      <alignment horizontal="right"/>
    </xf>
    <xf numFmtId="164" fontId="32" fillId="0" borderId="0" xfId="3" applyNumberFormat="1" applyFont="1" applyFill="1" applyBorder="1" applyAlignment="1">
      <alignment horizontal="right"/>
    </xf>
    <xf numFmtId="172" fontId="9" fillId="0" borderId="0" xfId="3" applyNumberFormat="1" applyFont="1" applyFill="1" applyBorder="1"/>
    <xf numFmtId="164" fontId="9" fillId="0" borderId="1" xfId="3" applyNumberFormat="1" applyFont="1" applyFill="1" applyBorder="1"/>
    <xf numFmtId="0" fontId="37" fillId="0" borderId="0" xfId="3" applyFont="1" applyFill="1" applyBorder="1" applyAlignment="1">
      <alignment horizontal="center"/>
    </xf>
    <xf numFmtId="5" fontId="38" fillId="0" borderId="6" xfId="3" applyNumberFormat="1" applyFont="1" applyFill="1" applyBorder="1" applyAlignment="1">
      <alignment horizontal="center"/>
    </xf>
    <xf numFmtId="0" fontId="32" fillId="0" borderId="7" xfId="52" applyFont="1" applyFill="1" applyBorder="1" applyAlignment="1">
      <alignment horizontal="right" wrapText="1"/>
    </xf>
    <xf numFmtId="0" fontId="32" fillId="0" borderId="1" xfId="52" applyFont="1" applyFill="1" applyBorder="1" applyAlignment="1">
      <alignment horizontal="right" wrapText="1"/>
    </xf>
    <xf numFmtId="0" fontId="32" fillId="0" borderId="1" xfId="52" applyFont="1" applyFill="1" applyBorder="1" applyAlignment="1">
      <alignment horizontal="right"/>
    </xf>
    <xf numFmtId="0" fontId="32" fillId="0" borderId="7" xfId="52" applyFont="1" applyFill="1" applyBorder="1" applyAlignment="1">
      <alignment horizontal="center" vertical="center" wrapText="1"/>
    </xf>
    <xf numFmtId="0" fontId="32" fillId="0" borderId="7" xfId="52" applyFont="1" applyFill="1" applyBorder="1" applyAlignment="1">
      <alignment horizontal="center" vertical="center"/>
    </xf>
    <xf numFmtId="0" fontId="32" fillId="0" borderId="7" xfId="52" applyFont="1" applyFill="1" applyBorder="1" applyAlignment="1">
      <alignment horizontal="left" wrapText="1"/>
    </xf>
    <xf numFmtId="0" fontId="32" fillId="0" borderId="1" xfId="52" applyFont="1" applyFill="1" applyBorder="1" applyAlignment="1">
      <alignment horizontal="left" wrapText="1"/>
    </xf>
    <xf numFmtId="0" fontId="39" fillId="0" borderId="0" xfId="52" applyFont="1" applyFill="1" applyAlignment="1">
      <alignment wrapText="1"/>
    </xf>
    <xf numFmtId="0" fontId="40" fillId="0" borderId="0" xfId="52" applyFont="1" applyFill="1" applyAlignment="1">
      <alignment wrapText="1"/>
    </xf>
    <xf numFmtId="0" fontId="35" fillId="0" borderId="0" xfId="2" applyFont="1" applyFill="1" applyAlignment="1">
      <alignment horizontal="justify"/>
    </xf>
    <xf numFmtId="0" fontId="35" fillId="0" borderId="0" xfId="52" applyNumberFormat="1" applyFont="1" applyAlignment="1">
      <alignment wrapText="1"/>
    </xf>
    <xf numFmtId="0" fontId="36" fillId="0" borderId="0" xfId="52" applyFont="1" applyAlignment="1">
      <alignment wrapText="1"/>
    </xf>
    <xf numFmtId="5" fontId="41" fillId="0" borderId="6" xfId="3" applyNumberFormat="1" applyFont="1" applyFill="1" applyBorder="1" applyAlignment="1">
      <alignment horizontal="center"/>
    </xf>
    <xf numFmtId="164" fontId="31" fillId="0" borderId="1" xfId="3" applyNumberFormat="1" applyFont="1" applyFill="1" applyBorder="1" applyAlignment="1">
      <alignment horizontal="right"/>
    </xf>
    <xf numFmtId="168" fontId="32" fillId="0" borderId="5" xfId="3" applyNumberFormat="1" applyFont="1" applyFill="1" applyBorder="1" applyAlignment="1">
      <alignment vertical="center"/>
    </xf>
    <xf numFmtId="173" fontId="32" fillId="0" borderId="5" xfId="3" applyNumberFormat="1" applyFont="1" applyFill="1" applyBorder="1" applyAlignment="1">
      <alignment vertical="center"/>
    </xf>
    <xf numFmtId="168" fontId="32" fillId="0" borderId="23" xfId="3" applyNumberFormat="1" applyFont="1" applyFill="1" applyBorder="1" applyAlignment="1">
      <alignment vertical="center"/>
    </xf>
    <xf numFmtId="173" fontId="32" fillId="0" borderId="23" xfId="3" applyNumberFormat="1" applyFont="1" applyFill="1" applyBorder="1" applyAlignment="1">
      <alignment horizontal="right" vertical="center"/>
    </xf>
    <xf numFmtId="0" fontId="32" fillId="0" borderId="5" xfId="3" applyFont="1" applyFill="1" applyBorder="1" applyAlignment="1">
      <alignment vertical="center"/>
    </xf>
    <xf numFmtId="0" fontId="32" fillId="0" borderId="23" xfId="3" applyFont="1" applyFill="1" applyBorder="1" applyAlignment="1">
      <alignment vertical="center"/>
    </xf>
    <xf numFmtId="0" fontId="32" fillId="0" borderId="3" xfId="3" applyFont="1" applyFill="1" applyBorder="1" applyAlignment="1">
      <alignment vertical="center"/>
    </xf>
    <xf numFmtId="168" fontId="32" fillId="0" borderId="3" xfId="3" applyNumberFormat="1" applyFont="1" applyFill="1" applyBorder="1" applyAlignment="1">
      <alignment vertical="center"/>
    </xf>
    <xf numFmtId="173" fontId="32" fillId="0" borderId="3" xfId="3" applyNumberFormat="1" applyFont="1" applyFill="1" applyBorder="1" applyAlignment="1">
      <alignment vertical="center"/>
    </xf>
    <xf numFmtId="168" fontId="32" fillId="0" borderId="22" xfId="3" applyNumberFormat="1" applyFont="1" applyFill="1" applyBorder="1"/>
    <xf numFmtId="173" fontId="32" fillId="0" borderId="22" xfId="3" applyNumberFormat="1" applyFont="1" applyFill="1" applyBorder="1"/>
    <xf numFmtId="167" fontId="32" fillId="0" borderId="0" xfId="3" applyNumberFormat="1" applyFont="1" applyFill="1" applyBorder="1"/>
    <xf numFmtId="164" fontId="32" fillId="0" borderId="0" xfId="3" applyNumberFormat="1" applyFont="1" applyFill="1" applyBorder="1"/>
    <xf numFmtId="167" fontId="32" fillId="0" borderId="0" xfId="52" applyNumberFormat="1" applyFont="1" applyFill="1"/>
    <xf numFmtId="0" fontId="32" fillId="0" borderId="0" xfId="52" applyFont="1" applyFill="1"/>
    <xf numFmtId="175" fontId="32" fillId="0" borderId="0" xfId="52" applyNumberFormat="1" applyFont="1" applyFill="1"/>
    <xf numFmtId="171" fontId="32" fillId="0" borderId="0" xfId="52" applyNumberFormat="1" applyFont="1" applyFill="1"/>
    <xf numFmtId="166" fontId="32" fillId="0" borderId="0" xfId="52" applyNumberFormat="1" applyFont="1" applyFill="1"/>
    <xf numFmtId="168" fontId="32" fillId="0" borderId="2" xfId="3" applyNumberFormat="1" applyFont="1" applyFill="1" applyBorder="1"/>
    <xf numFmtId="173" fontId="32" fillId="0" borderId="2" xfId="3" applyNumberFormat="1" applyFont="1" applyFill="1" applyBorder="1"/>
    <xf numFmtId="173" fontId="32" fillId="0" borderId="4" xfId="3" applyNumberFormat="1" applyFont="1" applyFill="1" applyBorder="1"/>
  </cellXfs>
  <cellStyles count="195">
    <cellStyle name="20% - Accent1 2" xfId="109" xr:uid="{00000000-0005-0000-0000-000000000000}"/>
    <cellStyle name="20% - Accent2 2" xfId="110" xr:uid="{00000000-0005-0000-0000-000001000000}"/>
    <cellStyle name="20% - Accent3 2" xfId="111" xr:uid="{00000000-0005-0000-0000-000002000000}"/>
    <cellStyle name="20% - Accent4 2" xfId="112" xr:uid="{00000000-0005-0000-0000-000003000000}"/>
    <cellStyle name="20% - Accent5 2" xfId="113" xr:uid="{00000000-0005-0000-0000-000004000000}"/>
    <cellStyle name="20% - Accent6 2" xfId="114" xr:uid="{00000000-0005-0000-0000-000005000000}"/>
    <cellStyle name="40% - Accent1 2" xfId="115" xr:uid="{00000000-0005-0000-0000-000006000000}"/>
    <cellStyle name="40% - Accent2 2" xfId="116" xr:uid="{00000000-0005-0000-0000-000007000000}"/>
    <cellStyle name="40% - Accent3 2" xfId="117" xr:uid="{00000000-0005-0000-0000-000008000000}"/>
    <cellStyle name="40% - Accent4 2" xfId="118" xr:uid="{00000000-0005-0000-0000-000009000000}"/>
    <cellStyle name="40% - Accent5 2" xfId="119" xr:uid="{00000000-0005-0000-0000-00000A000000}"/>
    <cellStyle name="40% - Accent6 2" xfId="120" xr:uid="{00000000-0005-0000-0000-00000B000000}"/>
    <cellStyle name="60% - Accent1 2" xfId="121" xr:uid="{00000000-0005-0000-0000-00000C000000}"/>
    <cellStyle name="60% - Accent2 2" xfId="122" xr:uid="{00000000-0005-0000-0000-00000D000000}"/>
    <cellStyle name="60% - Accent3 2" xfId="123" xr:uid="{00000000-0005-0000-0000-00000E000000}"/>
    <cellStyle name="60% - Accent4 2" xfId="124" xr:uid="{00000000-0005-0000-0000-00000F000000}"/>
    <cellStyle name="60% - Accent5 2" xfId="125" xr:uid="{00000000-0005-0000-0000-000010000000}"/>
    <cellStyle name="60% - Accent6 2" xfId="126" xr:uid="{00000000-0005-0000-0000-000011000000}"/>
    <cellStyle name="Accent1 2" xfId="127" xr:uid="{00000000-0005-0000-0000-000012000000}"/>
    <cellStyle name="Accent2 2" xfId="128" xr:uid="{00000000-0005-0000-0000-000013000000}"/>
    <cellStyle name="Accent3 2" xfId="129" xr:uid="{00000000-0005-0000-0000-000014000000}"/>
    <cellStyle name="Accent4 2" xfId="130" xr:uid="{00000000-0005-0000-0000-000015000000}"/>
    <cellStyle name="Accent5 2" xfId="131" xr:uid="{00000000-0005-0000-0000-000016000000}"/>
    <cellStyle name="Accent6 2" xfId="132" xr:uid="{00000000-0005-0000-0000-000017000000}"/>
    <cellStyle name="Bad 2" xfId="133" xr:uid="{00000000-0005-0000-0000-000018000000}"/>
    <cellStyle name="Calculation 2" xfId="134" xr:uid="{00000000-0005-0000-0000-000019000000}"/>
    <cellStyle name="Check Cell 2" xfId="135" xr:uid="{00000000-0005-0000-0000-00001A000000}"/>
    <cellStyle name="Comma" xfId="1" builtinId="3"/>
    <cellStyle name="Comma 10" xfId="194" xr:uid="{9AAEF4A9-24C9-4AFD-A206-DE9E4FA6DB5A}"/>
    <cellStyle name="Comma 2" xfId="6" xr:uid="{00000000-0005-0000-0000-00001C000000}"/>
    <cellStyle name="Comma 2 2" xfId="12" xr:uid="{00000000-0005-0000-0000-00001D000000}"/>
    <cellStyle name="Comma 2 3" xfId="13" xr:uid="{00000000-0005-0000-0000-00001E000000}"/>
    <cellStyle name="Comma 2 4" xfId="14" xr:uid="{00000000-0005-0000-0000-00001F000000}"/>
    <cellStyle name="Comma 2 5" xfId="15" xr:uid="{00000000-0005-0000-0000-000020000000}"/>
    <cellStyle name="Comma 2 6" xfId="16" xr:uid="{00000000-0005-0000-0000-000021000000}"/>
    <cellStyle name="Comma 2 7" xfId="17" xr:uid="{00000000-0005-0000-0000-000022000000}"/>
    <cellStyle name="Comma 2 8" xfId="18" xr:uid="{00000000-0005-0000-0000-000023000000}"/>
    <cellStyle name="Comma 3" xfId="7" xr:uid="{00000000-0005-0000-0000-000024000000}"/>
    <cellStyle name="Comma 3 2" xfId="19" xr:uid="{00000000-0005-0000-0000-000025000000}"/>
    <cellStyle name="Comma 4" xfId="8" xr:uid="{00000000-0005-0000-0000-000026000000}"/>
    <cellStyle name="Comma 4 2" xfId="74" xr:uid="{00000000-0005-0000-0000-000027000000}"/>
    <cellStyle name="Comma 5" xfId="75" xr:uid="{00000000-0005-0000-0000-000028000000}"/>
    <cellStyle name="Comma 6" xfId="106" xr:uid="{00000000-0005-0000-0000-000029000000}"/>
    <cellStyle name="Comma 7" xfId="177" xr:uid="{00000000-0005-0000-0000-00002A000000}"/>
    <cellStyle name="Comma 8" xfId="186" xr:uid="{00000000-0005-0000-0000-00002B000000}"/>
    <cellStyle name="Comma 9" xfId="190" xr:uid="{4DEB5739-BC08-4200-BA10-93C38716CCA4}"/>
    <cellStyle name="Currency 2" xfId="20" xr:uid="{00000000-0005-0000-0000-00002C000000}"/>
    <cellStyle name="Currency 2 2" xfId="76" xr:uid="{00000000-0005-0000-0000-00002D000000}"/>
    <cellStyle name="Currency 2 3" xfId="136" xr:uid="{00000000-0005-0000-0000-00002E000000}"/>
    <cellStyle name="Currency 3" xfId="21" xr:uid="{00000000-0005-0000-0000-00002F000000}"/>
    <cellStyle name="Currency 3 2" xfId="77" xr:uid="{00000000-0005-0000-0000-000030000000}"/>
    <cellStyle name="Currency 4" xfId="78" xr:uid="{00000000-0005-0000-0000-000031000000}"/>
    <cellStyle name="Currency 4 2" xfId="79" xr:uid="{00000000-0005-0000-0000-000032000000}"/>
    <cellStyle name="Currency 5" xfId="184" xr:uid="{00000000-0005-0000-0000-000033000000}"/>
    <cellStyle name="Currency 6" xfId="188" xr:uid="{417D3109-5C75-42BA-A444-68FDB482C23D}"/>
    <cellStyle name="Currency 7" xfId="192" xr:uid="{63BEC1DD-4B41-4DBE-A4F1-C6DFD11376A1}"/>
    <cellStyle name="EISColor" xfId="22" xr:uid="{00000000-0005-0000-0000-000034000000}"/>
    <cellStyle name="EISTitleL" xfId="23" xr:uid="{00000000-0005-0000-0000-000035000000}"/>
    <cellStyle name="EISTitleL 10" xfId="24" xr:uid="{00000000-0005-0000-0000-000036000000}"/>
    <cellStyle name="EISTitleL 11" xfId="25" xr:uid="{00000000-0005-0000-0000-000037000000}"/>
    <cellStyle name="EISTitleL 12" xfId="26" xr:uid="{00000000-0005-0000-0000-000038000000}"/>
    <cellStyle name="EISTitleL 13" xfId="27" xr:uid="{00000000-0005-0000-0000-000039000000}"/>
    <cellStyle name="EISTitleL 14" xfId="28" xr:uid="{00000000-0005-0000-0000-00003A000000}"/>
    <cellStyle name="EISTitleL 15" xfId="80" xr:uid="{00000000-0005-0000-0000-00003B000000}"/>
    <cellStyle name="EISTitleL 16" xfId="81" xr:uid="{00000000-0005-0000-0000-00003C000000}"/>
    <cellStyle name="EISTitleL 17" xfId="137" xr:uid="{00000000-0005-0000-0000-00003D000000}"/>
    <cellStyle name="EISTitleL 18" xfId="138" xr:uid="{00000000-0005-0000-0000-00003E000000}"/>
    <cellStyle name="EISTitleL 19" xfId="139" xr:uid="{00000000-0005-0000-0000-00003F000000}"/>
    <cellStyle name="EISTitleL 2" xfId="29" xr:uid="{00000000-0005-0000-0000-000040000000}"/>
    <cellStyle name="EISTitleL 2 2" xfId="82" xr:uid="{00000000-0005-0000-0000-000041000000}"/>
    <cellStyle name="EISTitleL 20" xfId="140" xr:uid="{00000000-0005-0000-0000-000042000000}"/>
    <cellStyle name="EISTitleL 21" xfId="141" xr:uid="{00000000-0005-0000-0000-000043000000}"/>
    <cellStyle name="EISTitleL 3" xfId="30" xr:uid="{00000000-0005-0000-0000-000044000000}"/>
    <cellStyle name="EISTitleL 3 2" xfId="83" xr:uid="{00000000-0005-0000-0000-000045000000}"/>
    <cellStyle name="EISTitleL 4" xfId="31" xr:uid="{00000000-0005-0000-0000-000046000000}"/>
    <cellStyle name="EISTitleL 5" xfId="32" xr:uid="{00000000-0005-0000-0000-000047000000}"/>
    <cellStyle name="EISTitleL 6" xfId="33" xr:uid="{00000000-0005-0000-0000-000048000000}"/>
    <cellStyle name="EISTitleL 7" xfId="34" xr:uid="{00000000-0005-0000-0000-000049000000}"/>
    <cellStyle name="EISTitleL 8" xfId="35" xr:uid="{00000000-0005-0000-0000-00004A000000}"/>
    <cellStyle name="EISTitleL 9" xfId="36" xr:uid="{00000000-0005-0000-0000-00004B000000}"/>
    <cellStyle name="EISTitleR" xfId="37" xr:uid="{00000000-0005-0000-0000-00004C000000}"/>
    <cellStyle name="EISTitleR 10" xfId="38" xr:uid="{00000000-0005-0000-0000-00004D000000}"/>
    <cellStyle name="EISTitleR 11" xfId="39" xr:uid="{00000000-0005-0000-0000-00004E000000}"/>
    <cellStyle name="EISTitleR 12" xfId="40" xr:uid="{00000000-0005-0000-0000-00004F000000}"/>
    <cellStyle name="EISTitleR 13" xfId="41" xr:uid="{00000000-0005-0000-0000-000050000000}"/>
    <cellStyle name="EISTitleR 14" xfId="42" xr:uid="{00000000-0005-0000-0000-000051000000}"/>
    <cellStyle name="EISTitleR 15" xfId="84" xr:uid="{00000000-0005-0000-0000-000052000000}"/>
    <cellStyle name="EISTitleR 16" xfId="85" xr:uid="{00000000-0005-0000-0000-000053000000}"/>
    <cellStyle name="EISTitleR 17" xfId="142" xr:uid="{00000000-0005-0000-0000-000054000000}"/>
    <cellStyle name="EISTitleR 18" xfId="143" xr:uid="{00000000-0005-0000-0000-000055000000}"/>
    <cellStyle name="EISTitleR 19" xfId="144" xr:uid="{00000000-0005-0000-0000-000056000000}"/>
    <cellStyle name="EISTitleR 2" xfId="43" xr:uid="{00000000-0005-0000-0000-000057000000}"/>
    <cellStyle name="EISTitleR 2 2" xfId="86" xr:uid="{00000000-0005-0000-0000-000058000000}"/>
    <cellStyle name="EISTitleR 20" xfId="145" xr:uid="{00000000-0005-0000-0000-000059000000}"/>
    <cellStyle name="EISTitleR 21" xfId="146" xr:uid="{00000000-0005-0000-0000-00005A000000}"/>
    <cellStyle name="EISTitleR 3" xfId="44" xr:uid="{00000000-0005-0000-0000-00005B000000}"/>
    <cellStyle name="EISTitleR 3 2" xfId="87" xr:uid="{00000000-0005-0000-0000-00005C000000}"/>
    <cellStyle name="EISTitleR 4" xfId="45" xr:uid="{00000000-0005-0000-0000-00005D000000}"/>
    <cellStyle name="EISTitleR 5" xfId="46" xr:uid="{00000000-0005-0000-0000-00005E000000}"/>
    <cellStyle name="EISTitleR 6" xfId="47" xr:uid="{00000000-0005-0000-0000-00005F000000}"/>
    <cellStyle name="EISTitleR 7" xfId="48" xr:uid="{00000000-0005-0000-0000-000060000000}"/>
    <cellStyle name="EISTitleR 8" xfId="49" xr:uid="{00000000-0005-0000-0000-000061000000}"/>
    <cellStyle name="EISTitleR 9" xfId="50" xr:uid="{00000000-0005-0000-0000-000062000000}"/>
    <cellStyle name="EISTitleR_MREFC Detail (2)" xfId="51" xr:uid="{00000000-0005-0000-0000-000063000000}"/>
    <cellStyle name="Explanatory Text 2" xfId="147" xr:uid="{00000000-0005-0000-0000-000064000000}"/>
    <cellStyle name="Good 2" xfId="148" xr:uid="{00000000-0005-0000-0000-000065000000}"/>
    <cellStyle name="Heading 1 2" xfId="149" xr:uid="{00000000-0005-0000-0000-000066000000}"/>
    <cellStyle name="Heading 2 2" xfId="150" xr:uid="{00000000-0005-0000-0000-000067000000}"/>
    <cellStyle name="Heading 3 2" xfId="151" xr:uid="{00000000-0005-0000-0000-000068000000}"/>
    <cellStyle name="Heading 4 2" xfId="152" xr:uid="{00000000-0005-0000-0000-000069000000}"/>
    <cellStyle name="Input 2" xfId="153" xr:uid="{00000000-0005-0000-0000-00006A000000}"/>
    <cellStyle name="Linked Cell 2" xfId="154" xr:uid="{00000000-0005-0000-0000-00006B000000}"/>
    <cellStyle name="Neutral 2" xfId="155" xr:uid="{00000000-0005-0000-0000-00006C000000}"/>
    <cellStyle name="Normal" xfId="0" builtinId="0"/>
    <cellStyle name="Normal 10" xfId="52" xr:uid="{00000000-0005-0000-0000-00006E000000}"/>
    <cellStyle name="Normal 11" xfId="11" xr:uid="{00000000-0005-0000-0000-00006F000000}"/>
    <cellStyle name="Normal 11 2" xfId="108" xr:uid="{00000000-0005-0000-0000-000070000000}"/>
    <cellStyle name="Normal 12" xfId="88" xr:uid="{00000000-0005-0000-0000-000071000000}"/>
    <cellStyle name="Normal 12 2" xfId="89" xr:uid="{00000000-0005-0000-0000-000072000000}"/>
    <cellStyle name="Normal 12 3" xfId="90" xr:uid="{00000000-0005-0000-0000-000073000000}"/>
    <cellStyle name="Normal 13" xfId="91" xr:uid="{00000000-0005-0000-0000-000074000000}"/>
    <cellStyle name="Normal 13 2" xfId="92" xr:uid="{00000000-0005-0000-0000-000075000000}"/>
    <cellStyle name="Normal 13 3" xfId="156" xr:uid="{00000000-0005-0000-0000-000076000000}"/>
    <cellStyle name="Normal 14" xfId="107" xr:uid="{00000000-0005-0000-0000-000077000000}"/>
    <cellStyle name="Normal 14 2" xfId="105" xr:uid="{00000000-0005-0000-0000-000078000000}"/>
    <cellStyle name="Normal 15" xfId="157" xr:uid="{00000000-0005-0000-0000-000079000000}"/>
    <cellStyle name="Normal 16" xfId="158" xr:uid="{00000000-0005-0000-0000-00007A000000}"/>
    <cellStyle name="Normal 17" xfId="159" xr:uid="{00000000-0005-0000-0000-00007B000000}"/>
    <cellStyle name="Normal 18" xfId="160" xr:uid="{00000000-0005-0000-0000-00007C000000}"/>
    <cellStyle name="Normal 19" xfId="178" xr:uid="{00000000-0005-0000-0000-00007D000000}"/>
    <cellStyle name="Normal 19 2" xfId="179" xr:uid="{00000000-0005-0000-0000-00007E000000}"/>
    <cellStyle name="Normal 2" xfId="4" xr:uid="{00000000-0005-0000-0000-00007F000000}"/>
    <cellStyle name="Normal 2 2" xfId="9" xr:uid="{00000000-0005-0000-0000-000080000000}"/>
    <cellStyle name="Normal 2 2 2" xfId="93" xr:uid="{00000000-0005-0000-0000-000081000000}"/>
    <cellStyle name="Normal 2 3" xfId="94" xr:uid="{00000000-0005-0000-0000-000082000000}"/>
    <cellStyle name="Normal 2 3 2" xfId="95" xr:uid="{00000000-0005-0000-0000-000083000000}"/>
    <cellStyle name="Normal 2 4" xfId="96" xr:uid="{00000000-0005-0000-0000-000084000000}"/>
    <cellStyle name="Normal 2 5" xfId="97" xr:uid="{00000000-0005-0000-0000-000085000000}"/>
    <cellStyle name="Normal 2 6" xfId="98" xr:uid="{00000000-0005-0000-0000-000086000000}"/>
    <cellStyle name="Normal 20" xfId="182" xr:uid="{00000000-0005-0000-0000-000087000000}"/>
    <cellStyle name="Normal 21" xfId="180" xr:uid="{00000000-0005-0000-0000-000088000000}"/>
    <cellStyle name="Normal 22" xfId="183" xr:uid="{00000000-0005-0000-0000-000089000000}"/>
    <cellStyle name="Normal 23" xfId="187" xr:uid="{02DDF310-AAE0-4B3E-B590-9BC948F0A9C7}"/>
    <cellStyle name="Normal 24" xfId="191" xr:uid="{7E911BCF-AEE9-4377-B9B0-0B35089AFB8A}"/>
    <cellStyle name="Normal 3" xfId="5" xr:uid="{00000000-0005-0000-0000-00008A000000}"/>
    <cellStyle name="Normal 3 10" xfId="53" xr:uid="{00000000-0005-0000-0000-00008B000000}"/>
    <cellStyle name="Normal 3 11" xfId="99" xr:uid="{00000000-0005-0000-0000-00008C000000}"/>
    <cellStyle name="Normal 3 2" xfId="54" xr:uid="{00000000-0005-0000-0000-00008D000000}"/>
    <cellStyle name="Normal 3 3" xfId="55" xr:uid="{00000000-0005-0000-0000-00008E000000}"/>
    <cellStyle name="Normal 3 4" xfId="56" xr:uid="{00000000-0005-0000-0000-00008F000000}"/>
    <cellStyle name="Normal 3 5" xfId="57" xr:uid="{00000000-0005-0000-0000-000090000000}"/>
    <cellStyle name="Normal 3 6" xfId="58" xr:uid="{00000000-0005-0000-0000-000091000000}"/>
    <cellStyle name="Normal 3 7" xfId="59" xr:uid="{00000000-0005-0000-0000-000092000000}"/>
    <cellStyle name="Normal 3 8" xfId="60" xr:uid="{00000000-0005-0000-0000-000093000000}"/>
    <cellStyle name="Normal 3 9" xfId="61" xr:uid="{00000000-0005-0000-0000-000094000000}"/>
    <cellStyle name="Normal 4" xfId="10" xr:uid="{00000000-0005-0000-0000-000095000000}"/>
    <cellStyle name="Normal 4 2" xfId="161" xr:uid="{00000000-0005-0000-0000-000096000000}"/>
    <cellStyle name="Normal 4 3" xfId="162" xr:uid="{00000000-0005-0000-0000-000097000000}"/>
    <cellStyle name="Normal 5" xfId="62" xr:uid="{00000000-0005-0000-0000-000098000000}"/>
    <cellStyle name="Normal 5 2" xfId="163" xr:uid="{00000000-0005-0000-0000-000099000000}"/>
    <cellStyle name="Normal 5 3" xfId="164" xr:uid="{00000000-0005-0000-0000-00009A000000}"/>
    <cellStyle name="Normal 6" xfId="63" xr:uid="{00000000-0005-0000-0000-00009B000000}"/>
    <cellStyle name="Normal 6 2" xfId="165" xr:uid="{00000000-0005-0000-0000-00009C000000}"/>
    <cellStyle name="Normal 6 3" xfId="166" xr:uid="{00000000-0005-0000-0000-00009D000000}"/>
    <cellStyle name="Normal 6 4" xfId="167" xr:uid="{00000000-0005-0000-0000-00009E000000}"/>
    <cellStyle name="Normal 7" xfId="64" xr:uid="{00000000-0005-0000-0000-00009F000000}"/>
    <cellStyle name="Normal 7 2" xfId="168" xr:uid="{00000000-0005-0000-0000-0000A0000000}"/>
    <cellStyle name="Normal 8" xfId="65" xr:uid="{00000000-0005-0000-0000-0000A1000000}"/>
    <cellStyle name="Normal 8 2" xfId="66" xr:uid="{00000000-0005-0000-0000-0000A2000000}"/>
    <cellStyle name="Normal 9" xfId="67" xr:uid="{00000000-0005-0000-0000-0000A3000000}"/>
    <cellStyle name="Normal 9 2" xfId="100" xr:uid="{00000000-0005-0000-0000-0000A4000000}"/>
    <cellStyle name="Normal_RRANEW" xfId="2" xr:uid="{00000000-0005-0000-0000-0000A5000000}"/>
    <cellStyle name="Normal_SUMTBLEB" xfId="3" xr:uid="{00000000-0005-0000-0000-0000A6000000}"/>
    <cellStyle name="Note 2" xfId="169" xr:uid="{00000000-0005-0000-0000-0000A7000000}"/>
    <cellStyle name="Note 3" xfId="181" xr:uid="{00000000-0005-0000-0000-0000A8000000}"/>
    <cellStyle name="Output 2" xfId="170" xr:uid="{00000000-0005-0000-0000-0000A9000000}"/>
    <cellStyle name="Percent 10" xfId="193" xr:uid="{50821A0A-797A-4A3D-B361-7EE4207FBE18}"/>
    <cellStyle name="Percent 2" xfId="68" xr:uid="{00000000-0005-0000-0000-0000AA000000}"/>
    <cellStyle name="Percent 2 2" xfId="101" xr:uid="{00000000-0005-0000-0000-0000AB000000}"/>
    <cellStyle name="Percent 2 3" xfId="171" xr:uid="{00000000-0005-0000-0000-0000AC000000}"/>
    <cellStyle name="Percent 2 4" xfId="172" xr:uid="{00000000-0005-0000-0000-0000AD000000}"/>
    <cellStyle name="Percent 3" xfId="69" xr:uid="{00000000-0005-0000-0000-0000AE000000}"/>
    <cellStyle name="Percent 3 2" xfId="70" xr:uid="{00000000-0005-0000-0000-0000AF000000}"/>
    <cellStyle name="Percent 3 3" xfId="173" xr:uid="{00000000-0005-0000-0000-0000B0000000}"/>
    <cellStyle name="Percent 4" xfId="71" xr:uid="{00000000-0005-0000-0000-0000B1000000}"/>
    <cellStyle name="Percent 5" xfId="72" xr:uid="{00000000-0005-0000-0000-0000B2000000}"/>
    <cellStyle name="Percent 5 2" xfId="102" xr:uid="{00000000-0005-0000-0000-0000B3000000}"/>
    <cellStyle name="Percent 6" xfId="73" xr:uid="{00000000-0005-0000-0000-0000B4000000}"/>
    <cellStyle name="Percent 7" xfId="103" xr:uid="{00000000-0005-0000-0000-0000B5000000}"/>
    <cellStyle name="Percent 7 2" xfId="104" xr:uid="{00000000-0005-0000-0000-0000B6000000}"/>
    <cellStyle name="Percent 8" xfId="185" xr:uid="{00000000-0005-0000-0000-0000B7000000}"/>
    <cellStyle name="Percent 9" xfId="189" xr:uid="{4A1F655E-D9D4-43DA-A362-17B7D5548E15}"/>
    <cellStyle name="Title 2" xfId="174" xr:uid="{00000000-0005-0000-0000-0000B8000000}"/>
    <cellStyle name="Total 2" xfId="175" xr:uid="{00000000-0005-0000-0000-0000B9000000}"/>
    <cellStyle name="Warning Text 2" xfId="176" xr:uid="{00000000-0005-0000-0000-0000B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A5916-EEE4-453E-A6FF-BF18B4D8328A}">
  <dimension ref="A1:N85"/>
  <sheetViews>
    <sheetView showGridLines="0" tabSelected="1" zoomScaleNormal="100" workbookViewId="0">
      <selection activeCell="G76" sqref="G76"/>
    </sheetView>
  </sheetViews>
  <sheetFormatPr defaultColWidth="9.140625" defaultRowHeight="15.75" customHeight="1" x14ac:dyDescent="0.2"/>
  <cols>
    <col min="1" max="1" width="58.7109375" style="1" customWidth="1"/>
    <col min="2" max="2" width="9.7109375" style="1" customWidth="1"/>
    <col min="3" max="3" width="12.140625" style="1" customWidth="1"/>
    <col min="4" max="4" width="9.7109375" style="1" customWidth="1"/>
    <col min="5" max="6" width="11.7109375" style="1" customWidth="1"/>
    <col min="7" max="7" width="9.140625" style="1" customWidth="1"/>
    <col min="8" max="8" width="19" style="1" bestFit="1" customWidth="1"/>
    <col min="9" max="9" width="9.140625" style="1"/>
    <col min="10" max="10" width="19.85546875" style="1" bestFit="1" customWidth="1"/>
    <col min="11" max="11" width="9.140625" style="1"/>
    <col min="12" max="12" width="12.5703125" style="1" bestFit="1" customWidth="1"/>
    <col min="13" max="16384" width="9.140625" style="1"/>
  </cols>
  <sheetData>
    <row r="1" spans="1:10" ht="18" customHeight="1" x14ac:dyDescent="0.25">
      <c r="A1" s="47" t="s">
        <v>36</v>
      </c>
      <c r="B1" s="47"/>
      <c r="C1" s="47"/>
      <c r="D1" s="47"/>
      <c r="E1" s="47"/>
      <c r="F1" s="47"/>
    </row>
    <row r="2" spans="1:10" ht="15" customHeight="1" thickBot="1" x14ac:dyDescent="0.25">
      <c r="A2" s="48" t="s">
        <v>18</v>
      </c>
      <c r="B2" s="48"/>
      <c r="C2" s="48"/>
      <c r="D2" s="48"/>
      <c r="E2" s="48"/>
      <c r="F2" s="48"/>
    </row>
    <row r="3" spans="1:10" s="9" customFormat="1" ht="30" customHeight="1" thickTop="1" x14ac:dyDescent="0.2">
      <c r="A3" s="54" t="s">
        <v>32</v>
      </c>
      <c r="B3" s="49" t="s">
        <v>28</v>
      </c>
      <c r="C3" s="49" t="s">
        <v>33</v>
      </c>
      <c r="D3" s="49" t="s">
        <v>29</v>
      </c>
      <c r="E3" s="52" t="s">
        <v>34</v>
      </c>
      <c r="F3" s="53"/>
    </row>
    <row r="4" spans="1:10" ht="12" customHeight="1" x14ac:dyDescent="0.2">
      <c r="A4" s="55" t="s">
        <v>30</v>
      </c>
      <c r="B4" s="50"/>
      <c r="C4" s="51"/>
      <c r="D4" s="51"/>
      <c r="E4" s="10" t="s">
        <v>5</v>
      </c>
      <c r="F4" s="62" t="s">
        <v>6</v>
      </c>
    </row>
    <row r="5" spans="1:10" ht="19.899999999999999" customHeight="1" x14ac:dyDescent="0.2">
      <c r="A5" s="11" t="s">
        <v>0</v>
      </c>
      <c r="B5" s="35"/>
      <c r="C5" s="35"/>
      <c r="D5" s="35"/>
      <c r="E5" s="35"/>
      <c r="F5" s="44"/>
    </row>
    <row r="6" spans="1:10" ht="15.75" customHeight="1" x14ac:dyDescent="0.2">
      <c r="A6" s="1" t="s">
        <v>7</v>
      </c>
      <c r="B6" s="12">
        <v>6520</v>
      </c>
      <c r="C6" s="12">
        <v>6737.2</v>
      </c>
      <c r="D6" s="12">
        <v>6213.02</v>
      </c>
      <c r="E6" s="12">
        <f>D6-C6</f>
        <v>-524.17999999999938</v>
      </c>
      <c r="F6" s="40">
        <f>IF(C6=0,"N/A  ",E6/C6)</f>
        <v>-7.7803835421243153E-2</v>
      </c>
      <c r="G6" s="3"/>
      <c r="H6" s="33"/>
    </row>
    <row r="7" spans="1:10" ht="15" customHeight="1" x14ac:dyDescent="0.2">
      <c r="A7" s="13" t="s">
        <v>1</v>
      </c>
      <c r="B7" s="14">
        <v>28.87</v>
      </c>
      <c r="C7" s="14">
        <f>B8*-1</f>
        <v>16.21</v>
      </c>
      <c r="D7" s="14"/>
      <c r="E7" s="14">
        <f>D7-C7</f>
        <v>-16.21</v>
      </c>
      <c r="F7" s="45"/>
    </row>
    <row r="8" spans="1:10" ht="15" customHeight="1" x14ac:dyDescent="0.2">
      <c r="A8" s="13" t="s">
        <v>2</v>
      </c>
      <c r="B8" s="14">
        <v>-16.21</v>
      </c>
      <c r="C8" s="14"/>
      <c r="D8" s="14"/>
      <c r="E8" s="14"/>
      <c r="F8" s="41"/>
    </row>
    <row r="9" spans="1:10" ht="15" customHeight="1" x14ac:dyDescent="0.2">
      <c r="A9" s="15" t="s">
        <v>24</v>
      </c>
      <c r="B9" s="16">
        <v>60.97</v>
      </c>
      <c r="C9" s="16"/>
      <c r="D9" s="16"/>
      <c r="E9" s="16"/>
      <c r="F9" s="46"/>
      <c r="G9" s="2"/>
    </row>
    <row r="10" spans="1:10" s="77" customFormat="1" ht="15" customHeight="1" x14ac:dyDescent="0.2">
      <c r="A10" s="17" t="s">
        <v>25</v>
      </c>
      <c r="B10" s="74">
        <f>SUM(B6:B9)</f>
        <v>6593.63</v>
      </c>
      <c r="C10" s="74">
        <f t="shared" ref="C10:D10" si="0">SUM(C6:C9)</f>
        <v>6753.41</v>
      </c>
      <c r="D10" s="74">
        <f t="shared" si="0"/>
        <v>6213.02</v>
      </c>
      <c r="E10" s="74"/>
      <c r="F10" s="75"/>
      <c r="G10" s="76"/>
    </row>
    <row r="11" spans="1:10" ht="15" customHeight="1" x14ac:dyDescent="0.2">
      <c r="A11" s="13" t="s">
        <v>26</v>
      </c>
      <c r="B11" s="14">
        <v>-15.49</v>
      </c>
      <c r="C11" s="14"/>
      <c r="D11" s="14"/>
      <c r="E11" s="14"/>
      <c r="F11" s="41"/>
      <c r="G11" s="2"/>
    </row>
    <row r="12" spans="1:10" ht="16.5" customHeight="1" thickBot="1" x14ac:dyDescent="0.25">
      <c r="A12" s="32" t="s">
        <v>9</v>
      </c>
      <c r="B12" s="72">
        <f>SUM(B10:B11)</f>
        <v>6578.14</v>
      </c>
      <c r="C12" s="72">
        <f t="shared" ref="C12:D12" si="1">SUM(C10:C11)</f>
        <v>6753.41</v>
      </c>
      <c r="D12" s="72">
        <f t="shared" si="1"/>
        <v>6213.02</v>
      </c>
      <c r="E12" s="72">
        <f>D12-C12</f>
        <v>-540.38999999999942</v>
      </c>
      <c r="F12" s="73">
        <f>IF(C12=0,"N/A  ",E12/C12)</f>
        <v>-8.0017354195880214E-2</v>
      </c>
      <c r="H12" s="3"/>
      <c r="I12" s="3"/>
    </row>
    <row r="13" spans="1:10" ht="19.899999999999999" customHeight="1" x14ac:dyDescent="0.2">
      <c r="A13" s="11" t="s">
        <v>13</v>
      </c>
      <c r="B13" s="18"/>
      <c r="C13" s="37"/>
      <c r="D13" s="37"/>
      <c r="E13" s="37"/>
      <c r="F13" s="41"/>
      <c r="I13" s="4"/>
    </row>
    <row r="14" spans="1:10" ht="15.75" customHeight="1" x14ac:dyDescent="0.2">
      <c r="A14" s="1" t="s">
        <v>7</v>
      </c>
      <c r="B14" s="12">
        <v>910</v>
      </c>
      <c r="C14" s="12">
        <v>940</v>
      </c>
      <c r="D14" s="12">
        <v>930.93</v>
      </c>
      <c r="E14" s="12">
        <f>D14-C14</f>
        <v>-9.07000000000005</v>
      </c>
      <c r="F14" s="40">
        <f>IF(C14=0,"N/A  ",E14/C14)</f>
        <v>-9.6489361702128199E-3</v>
      </c>
      <c r="H14" s="36"/>
      <c r="J14" s="5"/>
    </row>
    <row r="15" spans="1:10" ht="15" customHeight="1" x14ac:dyDescent="0.2">
      <c r="A15" s="13" t="s">
        <v>1</v>
      </c>
      <c r="B15" s="14">
        <v>14.27</v>
      </c>
      <c r="C15" s="14">
        <f>B16*-1</f>
        <v>5.66</v>
      </c>
      <c r="D15" s="14"/>
      <c r="E15" s="14">
        <f>D15-C15</f>
        <v>-5.66</v>
      </c>
      <c r="F15" s="41"/>
    </row>
    <row r="16" spans="1:10" ht="15.75" customHeight="1" x14ac:dyDescent="0.2">
      <c r="A16" s="13" t="s">
        <v>2</v>
      </c>
      <c r="B16" s="14">
        <v>-5.66</v>
      </c>
      <c r="C16" s="14"/>
      <c r="D16" s="14"/>
      <c r="E16" s="14"/>
      <c r="F16" s="41"/>
    </row>
    <row r="17" spans="1:12" ht="15" customHeight="1" x14ac:dyDescent="0.2">
      <c r="A17" s="15" t="s">
        <v>24</v>
      </c>
      <c r="B17" s="16">
        <v>3.92</v>
      </c>
      <c r="C17" s="16"/>
      <c r="D17" s="16"/>
      <c r="E17" s="16"/>
      <c r="F17" s="46"/>
      <c r="G17" s="3"/>
      <c r="H17" s="7"/>
    </row>
    <row r="18" spans="1:12" s="77" customFormat="1" ht="15" customHeight="1" x14ac:dyDescent="0.2">
      <c r="A18" s="17" t="s">
        <v>21</v>
      </c>
      <c r="B18" s="74">
        <f>SUM(B14:B17)</f>
        <v>922.53</v>
      </c>
      <c r="C18" s="74">
        <f t="shared" ref="C18:D18" si="2">SUM(C14:C17)</f>
        <v>945.66</v>
      </c>
      <c r="D18" s="74">
        <f t="shared" si="2"/>
        <v>930.93</v>
      </c>
      <c r="E18" s="74"/>
      <c r="F18" s="75"/>
      <c r="G18" s="76"/>
    </row>
    <row r="19" spans="1:12" ht="15" customHeight="1" x14ac:dyDescent="0.2">
      <c r="A19" s="13" t="s">
        <v>26</v>
      </c>
      <c r="B19" s="14">
        <v>12</v>
      </c>
      <c r="C19" s="14"/>
      <c r="D19" s="14"/>
      <c r="E19" s="14"/>
      <c r="F19" s="41"/>
      <c r="G19" s="2"/>
      <c r="H19" s="36"/>
    </row>
    <row r="20" spans="1:12" s="77" customFormat="1" ht="16.5" customHeight="1" thickBot="1" x14ac:dyDescent="0.25">
      <c r="A20" s="32" t="s">
        <v>9</v>
      </c>
      <c r="B20" s="72">
        <f>SUM(B18:B19)</f>
        <v>934.53</v>
      </c>
      <c r="C20" s="72">
        <f t="shared" ref="C20:D20" si="3">SUM(C18:C19)</f>
        <v>945.66</v>
      </c>
      <c r="D20" s="72">
        <f t="shared" si="3"/>
        <v>930.93</v>
      </c>
      <c r="E20" s="72">
        <f>D20-C20</f>
        <v>-14.730000000000018</v>
      </c>
      <c r="F20" s="73">
        <f>IF(C20=0,"N/A  ",E20/C20)</f>
        <v>-1.5576422815811199E-2</v>
      </c>
      <c r="G20" s="78"/>
      <c r="J20" s="79"/>
    </row>
    <row r="21" spans="1:12" ht="19.899999999999999" customHeight="1" x14ac:dyDescent="0.2">
      <c r="A21" s="19" t="s">
        <v>3</v>
      </c>
      <c r="B21" s="20"/>
      <c r="D21" s="3"/>
    </row>
    <row r="22" spans="1:12" ht="15.95" customHeight="1" x14ac:dyDescent="0.2">
      <c r="A22" s="1" t="s">
        <v>7</v>
      </c>
      <c r="B22" s="12">
        <v>295.74</v>
      </c>
      <c r="C22" s="12">
        <v>243.23</v>
      </c>
      <c r="D22" s="12">
        <v>229.75</v>
      </c>
      <c r="E22" s="12">
        <f>D22-C22</f>
        <v>-13.47999999999999</v>
      </c>
      <c r="F22" s="40">
        <f>IF(C22=0,"N/A  ",E22/C22)</f>
        <v>-5.542079513217938E-2</v>
      </c>
    </row>
    <row r="23" spans="1:12" ht="15.95" customHeight="1" x14ac:dyDescent="0.2">
      <c r="A23" s="13" t="s">
        <v>1</v>
      </c>
      <c r="B23" s="14">
        <v>28.43</v>
      </c>
      <c r="C23" s="14">
        <f>B24*-1</f>
        <v>38.950000000000003</v>
      </c>
      <c r="D23" s="14"/>
      <c r="E23" s="14">
        <f>D23-C23</f>
        <v>-38.950000000000003</v>
      </c>
      <c r="F23" s="41"/>
      <c r="L23" s="6"/>
    </row>
    <row r="24" spans="1:12" ht="15.75" customHeight="1" x14ac:dyDescent="0.2">
      <c r="A24" s="13" t="s">
        <v>2</v>
      </c>
      <c r="B24" s="14">
        <v>-38.950000000000003</v>
      </c>
      <c r="C24" s="14"/>
      <c r="D24" s="14"/>
      <c r="E24" s="14"/>
      <c r="F24" s="41"/>
      <c r="H24" s="36"/>
    </row>
    <row r="25" spans="1:12" ht="15" customHeight="1" x14ac:dyDescent="0.2">
      <c r="A25" s="15" t="s">
        <v>24</v>
      </c>
      <c r="B25" s="16">
        <v>0.05</v>
      </c>
      <c r="C25" s="16"/>
      <c r="D25" s="16"/>
      <c r="E25" s="16"/>
      <c r="F25" s="46"/>
    </row>
    <row r="26" spans="1:12" s="77" customFormat="1" ht="15" customHeight="1" x14ac:dyDescent="0.2">
      <c r="A26" s="17" t="s">
        <v>22</v>
      </c>
      <c r="B26" s="74">
        <f>SUM(B22:B25)</f>
        <v>285.27000000000004</v>
      </c>
      <c r="C26" s="74">
        <f t="shared" ref="C26:D26" si="4">SUM(C22:C25)</f>
        <v>282.18</v>
      </c>
      <c r="D26" s="74">
        <f t="shared" si="4"/>
        <v>229.75</v>
      </c>
      <c r="E26" s="74"/>
      <c r="F26" s="75"/>
      <c r="G26" s="76"/>
    </row>
    <row r="27" spans="1:12" ht="15" customHeight="1" x14ac:dyDescent="0.2">
      <c r="A27" s="13" t="s">
        <v>26</v>
      </c>
      <c r="B27" s="14">
        <v>0</v>
      </c>
      <c r="C27" s="14"/>
      <c r="D27" s="14"/>
      <c r="E27" s="14"/>
      <c r="F27" s="41"/>
      <c r="G27" s="2"/>
    </row>
    <row r="28" spans="1:12" s="77" customFormat="1" ht="16.5" customHeight="1" thickBot="1" x14ac:dyDescent="0.25">
      <c r="A28" s="32" t="s">
        <v>9</v>
      </c>
      <c r="B28" s="72">
        <f>SUM(B26:B27)</f>
        <v>285.27000000000004</v>
      </c>
      <c r="C28" s="72">
        <f t="shared" ref="C28:D28" si="5">SUM(C26:C27)</f>
        <v>282.18</v>
      </c>
      <c r="D28" s="72">
        <f t="shared" si="5"/>
        <v>229.75</v>
      </c>
      <c r="E28" s="72">
        <f>D28-C28</f>
        <v>-52.430000000000007</v>
      </c>
      <c r="F28" s="73">
        <f>IF(C28=0,"N/A  ",E28/C28)</f>
        <v>-0.18580338790842726</v>
      </c>
      <c r="H28" s="80"/>
    </row>
    <row r="29" spans="1:12" ht="19.899999999999999" customHeight="1" x14ac:dyDescent="0.2">
      <c r="A29" s="19" t="s">
        <v>8</v>
      </c>
      <c r="B29" s="20"/>
      <c r="C29" s="12"/>
      <c r="D29" s="12"/>
      <c r="E29" s="12"/>
      <c r="F29" s="39"/>
    </row>
    <row r="30" spans="1:12" ht="18" customHeight="1" x14ac:dyDescent="0.2">
      <c r="A30" s="1" t="s">
        <v>7</v>
      </c>
      <c r="B30" s="12">
        <v>329.54</v>
      </c>
      <c r="C30" s="12">
        <v>336.9</v>
      </c>
      <c r="D30" s="12">
        <v>345.64</v>
      </c>
      <c r="E30" s="12">
        <f>D30-C30</f>
        <v>8.7400000000000091</v>
      </c>
      <c r="F30" s="40">
        <f>IF(C30=0,"N/A  ",E30/C30)</f>
        <v>2.5942416147224725E-2</v>
      </c>
    </row>
    <row r="31" spans="1:12" ht="18" customHeight="1" x14ac:dyDescent="0.2">
      <c r="A31" s="1" t="s">
        <v>1</v>
      </c>
      <c r="B31" s="14">
        <v>0.19</v>
      </c>
      <c r="C31" s="14">
        <f>B32*-1</f>
        <v>0.15</v>
      </c>
      <c r="D31" s="12"/>
      <c r="E31" s="14">
        <f>D31-C31</f>
        <v>-0.15</v>
      </c>
      <c r="F31" s="40"/>
    </row>
    <row r="32" spans="1:12" ht="18" customHeight="1" x14ac:dyDescent="0.2">
      <c r="A32" s="1" t="s">
        <v>2</v>
      </c>
      <c r="B32" s="14">
        <v>-0.15</v>
      </c>
      <c r="C32" s="12"/>
      <c r="D32" s="12"/>
      <c r="E32" s="12"/>
      <c r="F32" s="40"/>
    </row>
    <row r="33" spans="1:10" ht="15" customHeight="1" x14ac:dyDescent="0.2">
      <c r="A33" s="15" t="s">
        <v>24</v>
      </c>
      <c r="B33" s="16">
        <v>-0.38</v>
      </c>
      <c r="C33" s="16"/>
      <c r="D33" s="16"/>
      <c r="E33" s="16"/>
      <c r="F33" s="46"/>
      <c r="H33" s="36"/>
    </row>
    <row r="34" spans="1:10" s="77" customFormat="1" ht="15" customHeight="1" x14ac:dyDescent="0.2">
      <c r="A34" s="17" t="s">
        <v>23</v>
      </c>
      <c r="B34" s="74">
        <f>SUM(B30:B33)</f>
        <v>329.20000000000005</v>
      </c>
      <c r="C34" s="74">
        <f t="shared" ref="C34:D34" si="6">SUM(C30:C33)</f>
        <v>337.04999999999995</v>
      </c>
      <c r="D34" s="74">
        <f t="shared" si="6"/>
        <v>345.64</v>
      </c>
      <c r="E34" s="74"/>
      <c r="F34" s="75"/>
      <c r="G34" s="76"/>
    </row>
    <row r="35" spans="1:10" ht="15" customHeight="1" x14ac:dyDescent="0.2">
      <c r="A35" s="13" t="s">
        <v>26</v>
      </c>
      <c r="B35" s="14">
        <v>3.49</v>
      </c>
      <c r="C35" s="14"/>
      <c r="D35" s="14"/>
      <c r="E35" s="14"/>
      <c r="F35" s="41"/>
      <c r="G35" s="2"/>
    </row>
    <row r="36" spans="1:10" s="77" customFormat="1" ht="16.5" customHeight="1" thickBot="1" x14ac:dyDescent="0.25">
      <c r="A36" s="32" t="s">
        <v>9</v>
      </c>
      <c r="B36" s="72">
        <f>SUM(B34:B35)</f>
        <v>332.69000000000005</v>
      </c>
      <c r="C36" s="72">
        <f t="shared" ref="C36:D36" si="7">SUM(C34:C35)</f>
        <v>337.04999999999995</v>
      </c>
      <c r="D36" s="72">
        <f t="shared" si="7"/>
        <v>345.64</v>
      </c>
      <c r="E36" s="72">
        <f>D36-C36</f>
        <v>8.5900000000000318</v>
      </c>
      <c r="F36" s="73">
        <f>IF(C36=0,"N/A  ",E36/C36)</f>
        <v>2.5485832962468574E-2</v>
      </c>
    </row>
    <row r="37" spans="1:10" ht="19.899999999999999" customHeight="1" x14ac:dyDescent="0.2">
      <c r="A37" s="11" t="s">
        <v>4</v>
      </c>
      <c r="B37" s="22"/>
      <c r="J37" s="1" t="s">
        <v>12</v>
      </c>
    </row>
    <row r="38" spans="1:10" ht="17.25" customHeight="1" x14ac:dyDescent="0.2">
      <c r="A38" s="1" t="s">
        <v>7</v>
      </c>
      <c r="B38" s="12">
        <v>15.35</v>
      </c>
      <c r="C38" s="12">
        <v>16.5</v>
      </c>
      <c r="D38" s="12">
        <v>17.850000000000001</v>
      </c>
      <c r="E38" s="12">
        <f>D38-C38</f>
        <v>1.3500000000000014</v>
      </c>
      <c r="F38" s="40">
        <f>IF(C38=0,"N/A  ",E38/C38)</f>
        <v>8.1818181818181901E-2</v>
      </c>
    </row>
    <row r="39" spans="1:10" ht="15.75" customHeight="1" x14ac:dyDescent="0.2">
      <c r="A39" s="13" t="s">
        <v>1</v>
      </c>
      <c r="B39" s="21">
        <v>0.4</v>
      </c>
      <c r="C39" s="14">
        <f>B40*-1</f>
        <v>0.4</v>
      </c>
      <c r="D39" s="14"/>
      <c r="E39" s="14">
        <f>D39-C39</f>
        <v>-0.4</v>
      </c>
      <c r="F39" s="41"/>
    </row>
    <row r="40" spans="1:10" ht="15.75" customHeight="1" x14ac:dyDescent="0.2">
      <c r="A40" s="13" t="s">
        <v>2</v>
      </c>
      <c r="B40" s="14">
        <v>-0.4</v>
      </c>
      <c r="C40" s="14"/>
      <c r="D40" s="14"/>
      <c r="E40" s="14"/>
      <c r="F40" s="41"/>
    </row>
    <row r="41" spans="1:10" ht="15.75" customHeight="1" x14ac:dyDescent="0.2">
      <c r="A41" s="13" t="s">
        <v>24</v>
      </c>
      <c r="B41" s="14">
        <v>-7.0000000000000007E-2</v>
      </c>
      <c r="C41" s="14"/>
      <c r="D41" s="14"/>
      <c r="E41" s="14"/>
      <c r="F41" s="41"/>
      <c r="G41" s="1" t="s">
        <v>12</v>
      </c>
      <c r="H41" s="36"/>
    </row>
    <row r="42" spans="1:10" s="77" customFormat="1" ht="16.5" customHeight="1" thickBot="1" x14ac:dyDescent="0.25">
      <c r="A42" s="23" t="s">
        <v>9</v>
      </c>
      <c r="B42" s="81">
        <f>SUM(B38:B41)</f>
        <v>15.28</v>
      </c>
      <c r="C42" s="81">
        <f t="shared" ref="C42:D42" si="8">SUM(C38:C41)</f>
        <v>16.899999999999999</v>
      </c>
      <c r="D42" s="81">
        <f t="shared" si="8"/>
        <v>17.850000000000001</v>
      </c>
      <c r="E42" s="81">
        <f>D42-C42</f>
        <v>0.95000000000000284</v>
      </c>
      <c r="F42" s="82">
        <f>IF(C42=0,"N/A  ",E42/C42)</f>
        <v>5.6213017751479466E-2</v>
      </c>
      <c r="G42" s="80"/>
    </row>
    <row r="43" spans="1:10" ht="19.899999999999999" customHeight="1" thickTop="1" x14ac:dyDescent="0.2">
      <c r="A43" s="11" t="s">
        <v>37</v>
      </c>
      <c r="B43" s="8"/>
      <c r="C43" s="38"/>
      <c r="D43" s="38"/>
      <c r="E43" s="38"/>
      <c r="F43" s="38"/>
    </row>
    <row r="44" spans="1:10" ht="12.75" x14ac:dyDescent="0.2">
      <c r="A44" s="1" t="s">
        <v>7</v>
      </c>
      <c r="B44" s="12">
        <v>4.37</v>
      </c>
      <c r="C44" s="12">
        <v>4.5</v>
      </c>
      <c r="D44" s="12">
        <v>4.21</v>
      </c>
      <c r="E44" s="12">
        <f>D44-C44</f>
        <v>-0.29000000000000004</v>
      </c>
      <c r="F44" s="40">
        <f>IF(C44=0,"N/A  ",E44/C44)</f>
        <v>-6.4444444444444457E-2</v>
      </c>
    </row>
    <row r="45" spans="1:10" ht="15.75" customHeight="1" x14ac:dyDescent="0.2">
      <c r="A45" s="13" t="s">
        <v>15</v>
      </c>
      <c r="B45" s="21">
        <v>-0.05</v>
      </c>
      <c r="C45" s="14"/>
      <c r="D45" s="14"/>
      <c r="E45" s="14"/>
      <c r="F45" s="41"/>
    </row>
    <row r="46" spans="1:10" s="77" customFormat="1" ht="16.5" customHeight="1" thickBot="1" x14ac:dyDescent="0.25">
      <c r="A46" s="32" t="s">
        <v>9</v>
      </c>
      <c r="B46" s="72">
        <f>SUM(B44:B45)</f>
        <v>4.32</v>
      </c>
      <c r="C46" s="72">
        <f>SUM(C44:C45)</f>
        <v>4.5</v>
      </c>
      <c r="D46" s="72">
        <f>SUM(D44:D45)</f>
        <v>4.21</v>
      </c>
      <c r="E46" s="72">
        <f>D46-C46</f>
        <v>-0.29000000000000004</v>
      </c>
      <c r="F46" s="73">
        <f>IF(C46=0,"N/A  ",E46/C46)</f>
        <v>-6.4444444444444457E-2</v>
      </c>
    </row>
    <row r="47" spans="1:10" s="9" customFormat="1" ht="19.899999999999999" customHeight="1" thickTop="1" thickBot="1" x14ac:dyDescent="0.25">
      <c r="A47" s="69" t="s">
        <v>10</v>
      </c>
      <c r="B47" s="70">
        <f>+B42+B36+B28+B20+B12+B46</f>
        <v>8150.23</v>
      </c>
      <c r="C47" s="70">
        <f t="shared" ref="C47:D47" si="9">+C42+C36+C28+C20+C12+C46</f>
        <v>8339.7000000000007</v>
      </c>
      <c r="D47" s="70">
        <f t="shared" si="9"/>
        <v>7741.4000000000005</v>
      </c>
      <c r="E47" s="70">
        <f>D47-C47</f>
        <v>-598.30000000000018</v>
      </c>
      <c r="F47" s="71">
        <f>IF(C47=0,"N/A  ",E47/C47)</f>
        <v>-7.1741189731045499E-2</v>
      </c>
    </row>
    <row r="48" spans="1:10" ht="14.45" customHeight="1" thickTop="1" x14ac:dyDescent="0.2">
      <c r="A48" s="56" t="s">
        <v>27</v>
      </c>
      <c r="B48" s="57"/>
      <c r="C48" s="57"/>
      <c r="D48" s="57"/>
      <c r="E48" s="57"/>
      <c r="F48" s="57"/>
    </row>
    <row r="49" spans="1:14" ht="14.45" customHeight="1" x14ac:dyDescent="0.2">
      <c r="A49" s="57" t="s">
        <v>35</v>
      </c>
      <c r="B49" s="57"/>
      <c r="C49" s="57"/>
      <c r="D49" s="57"/>
      <c r="E49" s="57"/>
      <c r="F49" s="57"/>
    </row>
    <row r="50" spans="1:14" ht="7.9" customHeight="1" x14ac:dyDescent="0.2">
      <c r="A50" s="31"/>
      <c r="B50" s="31"/>
      <c r="C50" s="31"/>
      <c r="D50" s="31"/>
      <c r="E50" s="31"/>
      <c r="F50" s="31"/>
    </row>
    <row r="51" spans="1:14" ht="11.25" customHeight="1" x14ac:dyDescent="0.2">
      <c r="A51" s="24"/>
      <c r="B51" s="25"/>
      <c r="C51" s="25"/>
      <c r="D51" s="25"/>
      <c r="E51" s="25"/>
      <c r="F51" s="26"/>
    </row>
    <row r="52" spans="1:14" ht="18" customHeight="1" x14ac:dyDescent="0.25">
      <c r="A52" s="47" t="s">
        <v>36</v>
      </c>
      <c r="B52" s="47"/>
      <c r="C52" s="47"/>
      <c r="D52" s="47"/>
      <c r="E52" s="47"/>
      <c r="F52" s="47"/>
    </row>
    <row r="53" spans="1:14" ht="15" customHeight="1" thickBot="1" x14ac:dyDescent="0.25">
      <c r="A53" s="61" t="s">
        <v>18</v>
      </c>
      <c r="B53" s="61"/>
      <c r="C53" s="61"/>
      <c r="D53" s="61"/>
      <c r="E53" s="61"/>
      <c r="F53" s="61"/>
    </row>
    <row r="54" spans="1:14" s="9" customFormat="1" ht="30" customHeight="1" thickTop="1" x14ac:dyDescent="0.2">
      <c r="A54" s="54" t="s">
        <v>30</v>
      </c>
      <c r="B54" s="49" t="s">
        <v>28</v>
      </c>
      <c r="C54" s="49" t="s">
        <v>33</v>
      </c>
      <c r="D54" s="49" t="s">
        <v>29</v>
      </c>
      <c r="E54" s="52" t="s">
        <v>34</v>
      </c>
      <c r="F54" s="53"/>
    </row>
    <row r="55" spans="1:14" ht="12" customHeight="1" x14ac:dyDescent="0.2">
      <c r="A55" s="55" t="s">
        <v>30</v>
      </c>
      <c r="B55" s="50"/>
      <c r="C55" s="51"/>
      <c r="D55" s="51"/>
      <c r="E55" s="10" t="s">
        <v>5</v>
      </c>
      <c r="F55" s="62" t="s">
        <v>6</v>
      </c>
    </row>
    <row r="56" spans="1:14" ht="22.5" customHeight="1" x14ac:dyDescent="0.2">
      <c r="A56" s="11" t="s">
        <v>11</v>
      </c>
      <c r="B56" s="20"/>
      <c r="C56" s="12"/>
      <c r="D56" s="12"/>
      <c r="E56" s="12"/>
      <c r="F56" s="34"/>
    </row>
    <row r="57" spans="1:14" ht="27" customHeight="1" x14ac:dyDescent="0.2">
      <c r="A57" s="27" t="s">
        <v>16</v>
      </c>
      <c r="B57" s="12">
        <v>156.71899999999999</v>
      </c>
      <c r="C57" s="12">
        <v>157</v>
      </c>
      <c r="D57" s="12">
        <v>157</v>
      </c>
      <c r="E57" s="12">
        <f>D57-C57</f>
        <v>0</v>
      </c>
      <c r="F57" s="43">
        <f>IF(C57=0,"N/A  ",E57/C57)</f>
        <v>0</v>
      </c>
    </row>
    <row r="58" spans="1:14" ht="15.75" customHeight="1" x14ac:dyDescent="0.2">
      <c r="A58" s="28" t="s">
        <v>1</v>
      </c>
      <c r="B58" s="14">
        <v>64.682000000000002</v>
      </c>
      <c r="C58" s="14">
        <f>B61*-1</f>
        <v>77.465999999999994</v>
      </c>
      <c r="D58" s="14"/>
      <c r="E58" s="14">
        <f>D58-C58</f>
        <v>-77.465999999999994</v>
      </c>
      <c r="F58" s="42"/>
      <c r="H58" s="36"/>
    </row>
    <row r="59" spans="1:14" ht="15.75" customHeight="1" x14ac:dyDescent="0.2">
      <c r="A59" s="28" t="s">
        <v>20</v>
      </c>
      <c r="B59" s="14">
        <v>10.295</v>
      </c>
      <c r="C59" s="14">
        <f>B60*-1</f>
        <v>9.7159999999999993</v>
      </c>
      <c r="D59" s="14">
        <f>C60*-1</f>
        <v>9.2629999999999999</v>
      </c>
      <c r="E59" s="14">
        <f>D59-C59</f>
        <v>-0.4529999999999994</v>
      </c>
      <c r="F59" s="42"/>
      <c r="H59" s="36"/>
    </row>
    <row r="60" spans="1:14" ht="15.75" customHeight="1" x14ac:dyDescent="0.2">
      <c r="A60" s="28" t="s">
        <v>19</v>
      </c>
      <c r="B60" s="14">
        <v>-9.7159999999999993</v>
      </c>
      <c r="C60" s="14">
        <v>-9.2629999999999999</v>
      </c>
      <c r="D60" s="14">
        <v>0</v>
      </c>
      <c r="E60" s="14"/>
      <c r="F60" s="42"/>
    </row>
    <row r="61" spans="1:14" ht="15.75" customHeight="1" x14ac:dyDescent="0.2">
      <c r="A61" s="13" t="s">
        <v>2</v>
      </c>
      <c r="B61" s="14">
        <v>-77.465999999999994</v>
      </c>
      <c r="C61" s="14"/>
      <c r="D61" s="14"/>
      <c r="E61" s="14"/>
      <c r="F61" s="42"/>
    </row>
    <row r="62" spans="1:14" ht="15.75" customHeight="1" x14ac:dyDescent="0.2">
      <c r="A62" s="13" t="s">
        <v>24</v>
      </c>
      <c r="B62" s="21">
        <v>4.4850000000000003</v>
      </c>
      <c r="C62" s="14"/>
      <c r="D62" s="14"/>
      <c r="E62" s="14"/>
      <c r="F62" s="42"/>
      <c r="H62" s="3"/>
      <c r="J62" s="1" t="s">
        <v>12</v>
      </c>
      <c r="N62" s="1" t="s">
        <v>12</v>
      </c>
    </row>
    <row r="63" spans="1:14" s="77" customFormat="1" ht="16.5" customHeight="1" thickBot="1" x14ac:dyDescent="0.25">
      <c r="A63" s="32" t="s">
        <v>9</v>
      </c>
      <c r="B63" s="72">
        <f>SUM(B57:B62)</f>
        <v>148.99900000000002</v>
      </c>
      <c r="C63" s="72">
        <f>SUM(C57:C62)</f>
        <v>234.91900000000001</v>
      </c>
      <c r="D63" s="72">
        <f>SUM(D57:D62)</f>
        <v>166.26300000000001</v>
      </c>
      <c r="E63" s="72">
        <f>D63-C63</f>
        <v>-68.656000000000006</v>
      </c>
      <c r="F63" s="73">
        <f>IF(C63=0,"N/A  ",E63/C63)</f>
        <v>-0.29225392582124055</v>
      </c>
      <c r="G63" s="80"/>
    </row>
    <row r="64" spans="1:14" ht="16.5" customHeight="1" x14ac:dyDescent="0.2">
      <c r="A64" s="17"/>
      <c r="B64" s="29"/>
      <c r="C64" s="12"/>
      <c r="D64" s="29"/>
      <c r="E64" s="29"/>
      <c r="F64" s="39"/>
      <c r="G64" s="3"/>
    </row>
    <row r="65" spans="1:14" ht="20.25" customHeight="1" x14ac:dyDescent="0.2">
      <c r="A65" s="11" t="s">
        <v>14</v>
      </c>
      <c r="B65" s="20"/>
      <c r="C65" s="12"/>
      <c r="D65" s="12"/>
      <c r="E65" s="12"/>
      <c r="F65" s="39"/>
    </row>
    <row r="66" spans="1:14" ht="15.75" customHeight="1" x14ac:dyDescent="0.2">
      <c r="A66" s="1" t="s">
        <v>17</v>
      </c>
      <c r="B66" s="12">
        <v>32.357999999999997</v>
      </c>
      <c r="C66" s="12">
        <v>40</v>
      </c>
      <c r="D66" s="12">
        <v>40</v>
      </c>
      <c r="E66" s="12">
        <f>D66-C66</f>
        <v>0</v>
      </c>
      <c r="F66" s="40">
        <f>IF(C66=0,"N/A  ",E66/C66)</f>
        <v>0</v>
      </c>
    </row>
    <row r="67" spans="1:14" ht="15.75" customHeight="1" x14ac:dyDescent="0.2">
      <c r="A67" s="13" t="s">
        <v>1</v>
      </c>
      <c r="B67" s="14">
        <v>31.757999999999999</v>
      </c>
      <c r="C67" s="14">
        <f>B70*-1</f>
        <v>25.114999999999998</v>
      </c>
      <c r="D67" s="14"/>
      <c r="E67" s="14">
        <f>D67-C67</f>
        <v>-25.114999999999998</v>
      </c>
      <c r="F67" s="41"/>
      <c r="G67" s="1" t="s">
        <v>12</v>
      </c>
    </row>
    <row r="68" spans="1:14" ht="15.75" customHeight="1" x14ac:dyDescent="0.2">
      <c r="A68" s="28" t="s">
        <v>20</v>
      </c>
      <c r="B68" s="14">
        <v>0</v>
      </c>
      <c r="C68" s="14">
        <v>0</v>
      </c>
      <c r="D68" s="14">
        <v>0</v>
      </c>
      <c r="E68" s="14">
        <f>D68-C68</f>
        <v>0</v>
      </c>
      <c r="F68" s="42"/>
    </row>
    <row r="69" spans="1:14" ht="15.75" customHeight="1" x14ac:dyDescent="0.2">
      <c r="A69" s="28" t="s">
        <v>19</v>
      </c>
      <c r="B69" s="14">
        <v>0</v>
      </c>
      <c r="C69" s="14">
        <v>0</v>
      </c>
      <c r="D69" s="14"/>
      <c r="E69" s="14"/>
      <c r="F69" s="42"/>
    </row>
    <row r="70" spans="1:14" ht="15.75" customHeight="1" x14ac:dyDescent="0.2">
      <c r="A70" s="13" t="s">
        <v>2</v>
      </c>
      <c r="B70" s="14">
        <v>-25.114999999999998</v>
      </c>
      <c r="C70" s="14"/>
      <c r="D70" s="14"/>
      <c r="E70" s="14"/>
      <c r="F70" s="41"/>
    </row>
    <row r="71" spans="1:14" ht="15.75" customHeight="1" x14ac:dyDescent="0.2">
      <c r="A71" s="13" t="s">
        <v>24</v>
      </c>
      <c r="B71" s="21">
        <v>0.04</v>
      </c>
      <c r="C71" s="14"/>
      <c r="D71" s="14"/>
      <c r="E71" s="14"/>
      <c r="F71" s="41"/>
      <c r="H71" s="36"/>
      <c r="N71" s="1" t="s">
        <v>12</v>
      </c>
    </row>
    <row r="72" spans="1:14" s="77" customFormat="1" ht="16.5" customHeight="1" thickBot="1" x14ac:dyDescent="0.25">
      <c r="A72" s="30" t="s">
        <v>9</v>
      </c>
      <c r="B72" s="81">
        <f>SUM(B66:B71)</f>
        <v>39.041000000000004</v>
      </c>
      <c r="C72" s="81">
        <f>SUM(C66:C71)</f>
        <v>65.114999999999995</v>
      </c>
      <c r="D72" s="81">
        <f>SUM(D66:D71)</f>
        <v>40</v>
      </c>
      <c r="E72" s="81">
        <f>D72-C72</f>
        <v>-25.114999999999995</v>
      </c>
      <c r="F72" s="83">
        <f>IF(C72=0,"N/A  ",E72/C72)</f>
        <v>-0.38570221915073327</v>
      </c>
      <c r="G72" s="80"/>
    </row>
    <row r="73" spans="1:14" s="9" customFormat="1" ht="20.100000000000001" customHeight="1" thickTop="1" thickBot="1" x14ac:dyDescent="0.25">
      <c r="A73" s="67" t="s">
        <v>31</v>
      </c>
      <c r="B73" s="63">
        <f>B63+B72</f>
        <v>188.04000000000002</v>
      </c>
      <c r="C73" s="63">
        <f t="shared" ref="C73:D73" si="10">C63+C72</f>
        <v>300.03399999999999</v>
      </c>
      <c r="D73" s="63">
        <f t="shared" si="10"/>
        <v>206.26300000000001</v>
      </c>
      <c r="E73" s="63">
        <f>D73-C73</f>
        <v>-93.770999999999987</v>
      </c>
      <c r="F73" s="64">
        <f>IF(C73=0,"N/A  ",E73/C73)</f>
        <v>-0.31253457941433299</v>
      </c>
    </row>
    <row r="74" spans="1:14" s="9" customFormat="1" ht="20.100000000000001" customHeight="1" thickBot="1" x14ac:dyDescent="0.25">
      <c r="A74" s="68" t="s">
        <v>38</v>
      </c>
      <c r="B74" s="65">
        <f>SUM(B47,B73)</f>
        <v>8338.27</v>
      </c>
      <c r="C74" s="65">
        <f t="shared" ref="C74:D74" si="11">SUM(C47,C73)</f>
        <v>8639.7340000000004</v>
      </c>
      <c r="D74" s="65">
        <f t="shared" si="11"/>
        <v>7947.6630000000005</v>
      </c>
      <c r="E74" s="65">
        <f>D74-C74</f>
        <v>-692.07099999999991</v>
      </c>
      <c r="F74" s="66">
        <f>IF(C74=0,"N/A  ",E74/C74)</f>
        <v>-8.0103276327720255E-2</v>
      </c>
    </row>
    <row r="75" spans="1:14" ht="14.45" customHeight="1" x14ac:dyDescent="0.2">
      <c r="A75" s="56" t="s">
        <v>27</v>
      </c>
      <c r="B75" s="57"/>
      <c r="C75" s="57"/>
      <c r="D75" s="57"/>
      <c r="E75" s="57"/>
      <c r="F75" s="57"/>
    </row>
    <row r="76" spans="1:14" ht="14.45" customHeight="1" x14ac:dyDescent="0.2">
      <c r="A76" s="57" t="s">
        <v>35</v>
      </c>
      <c r="B76" s="56"/>
      <c r="C76" s="56"/>
      <c r="D76" s="56"/>
      <c r="E76" s="56"/>
      <c r="F76" s="56"/>
    </row>
    <row r="77" spans="1:14" ht="15.75" customHeight="1" x14ac:dyDescent="0.2">
      <c r="A77" s="58"/>
      <c r="B77" s="58"/>
      <c r="C77" s="58"/>
      <c r="D77" s="58"/>
      <c r="E77" s="58"/>
      <c r="F77" s="58"/>
    </row>
    <row r="78" spans="1:14" ht="15.75" customHeight="1" x14ac:dyDescent="0.2">
      <c r="A78" s="59"/>
      <c r="B78" s="60"/>
      <c r="C78" s="60"/>
      <c r="D78" s="60"/>
      <c r="E78" s="60"/>
    </row>
    <row r="79" spans="1:14" ht="15.75" customHeight="1" x14ac:dyDescent="0.2">
      <c r="A79" s="60"/>
      <c r="B79" s="60"/>
      <c r="C79" s="60"/>
      <c r="D79" s="60"/>
      <c r="E79" s="60"/>
    </row>
    <row r="81" spans="2:3" ht="15.75" customHeight="1" x14ac:dyDescent="0.2">
      <c r="B81" s="3"/>
    </row>
    <row r="83" spans="2:3" ht="15.75" customHeight="1" x14ac:dyDescent="0.2">
      <c r="C83" s="3"/>
    </row>
    <row r="85" spans="2:3" ht="15.75" customHeight="1" x14ac:dyDescent="0.2">
      <c r="C85" s="3"/>
    </row>
  </sheetData>
  <mergeCells count="20">
    <mergeCell ref="A75:F75"/>
    <mergeCell ref="A76:F76"/>
    <mergeCell ref="A77:F77"/>
    <mergeCell ref="A78:E79"/>
    <mergeCell ref="A48:F48"/>
    <mergeCell ref="A49:F49"/>
    <mergeCell ref="A52:F52"/>
    <mergeCell ref="A53:F53"/>
    <mergeCell ref="B54:B55"/>
    <mergeCell ref="C54:C55"/>
    <mergeCell ref="D54:D55"/>
    <mergeCell ref="E54:F54"/>
    <mergeCell ref="A54:A55"/>
    <mergeCell ref="A1:F1"/>
    <mergeCell ref="A2:F2"/>
    <mergeCell ref="B3:B4"/>
    <mergeCell ref="C3:C4"/>
    <mergeCell ref="D3:D4"/>
    <mergeCell ref="E3:F3"/>
    <mergeCell ref="A3:A4"/>
  </mergeCells>
  <printOptions horizontalCentered="1"/>
  <pageMargins left="0.75" right="0.75" top="1" bottom="1" header="0.7" footer="0.7"/>
  <pageSetup scale="70" firstPageNumber="5" orientation="portrait" useFirstPageNumber="1" r:id="rId1"/>
  <headerFooter scaleWithDoc="0" alignWithMargins="0">
    <oddFooter>&amp;C&amp;"Times New Roman,Regular"Technical Info - &amp;P</oddFooter>
  </headerFooter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Budgetary Resources</vt:lpstr>
      <vt:lpstr>'Summary of Budgetary Resources'!Print_Area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Jones, Thomas J</cp:lastModifiedBy>
  <cp:lastPrinted>2019-12-02T16:18:23Z</cp:lastPrinted>
  <dcterms:created xsi:type="dcterms:W3CDTF">2005-01-28T19:52:18Z</dcterms:created>
  <dcterms:modified xsi:type="dcterms:W3CDTF">2020-02-05T22:04:07Z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