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64AAC51F-98F3-4E0B-A9E6-0FA535E18C9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SF IT by Category" sheetId="3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9" l="1"/>
  <c r="E10" i="39" s="1"/>
  <c r="C10" i="39"/>
  <c r="F10" i="39" s="1"/>
  <c r="B10" i="39"/>
  <c r="E9" i="39"/>
  <c r="F9" i="39" s="1"/>
  <c r="F8" i="39"/>
  <c r="E8" i="39"/>
  <c r="E7" i="39"/>
  <c r="F7" i="39" s="1"/>
  <c r="F6" i="39"/>
  <c r="E6" i="39"/>
  <c r="E5" i="39"/>
  <c r="F5" i="39" s="1"/>
</calcChain>
</file>

<file path=xl/sharedStrings.xml><?xml version="1.0" encoding="utf-8"?>
<sst xmlns="http://schemas.openxmlformats.org/spreadsheetml/2006/main" count="20" uniqueCount="18">
  <si>
    <t>(Dollars in Millions)</t>
  </si>
  <si>
    <t>Amount</t>
  </si>
  <si>
    <t>Percent</t>
  </si>
  <si>
    <t>Total</t>
  </si>
  <si>
    <t>Security &amp; Privacy Services</t>
  </si>
  <si>
    <t>IT Management</t>
  </si>
  <si>
    <t xml:space="preserve">  Funding   
  Source</t>
  </si>
  <si>
    <t xml:space="preserve">  AOAM</t>
  </si>
  <si>
    <t xml:space="preserve">  PRT</t>
  </si>
  <si>
    <t xml:space="preserve">  AOAM/PRT</t>
  </si>
  <si>
    <t>IT Operations &amp; Infrastructure</t>
  </si>
  <si>
    <t>Administrative Applications 
   Services &amp; Support</t>
  </si>
  <si>
    <t>Mission Related Applications
   &amp; Services</t>
  </si>
  <si>
    <t>FY 2020 Actual</t>
  </si>
  <si>
    <t>FY 2021
Estimate</t>
  </si>
  <si>
    <t>FY 2022 Request</t>
  </si>
  <si>
    <t>Change over 
FY 2021 Estimate</t>
  </si>
  <si>
    <t>NSF IT Portfolio Investments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</si>
</sst>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#,##0.00;\-#,##0.00;&quot;-&quot;??"/>
    <numFmt numFmtId="167" formatCode="&quot;$&quot;#,##0.00;\-&quot;$&quot;#,##0.00;&quot;-&quot;??"/>
    <numFmt numFmtId="168" formatCode="0.0%;\-0.0%;&quot;-&quot;??"/>
  </numFmts>
  <fonts count="7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4">
      <alignment horizontal="right"/>
    </xf>
    <xf numFmtId="165" fontId="43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4" fillId="57" borderId="25">
      <alignment horizontal="center" vertical="center"/>
    </xf>
    <xf numFmtId="49" fontId="24" fillId="58" borderId="28">
      <alignment horizontal="center" vertical="center"/>
    </xf>
    <xf numFmtId="165" fontId="45" fillId="0" borderId="15">
      <alignment horizontal="center" vertical="center"/>
    </xf>
    <xf numFmtId="165" fontId="46" fillId="59" borderId="29">
      <alignment horizontal="center" vertical="center" textRotation="90" wrapText="1"/>
    </xf>
    <xf numFmtId="165" fontId="47" fillId="0" borderId="26">
      <alignment horizontal="left" wrapText="1"/>
    </xf>
    <xf numFmtId="165" fontId="47" fillId="0" borderId="26">
      <alignment horizontal="left" wrapText="1"/>
    </xf>
    <xf numFmtId="165" fontId="47" fillId="58" borderId="26">
      <alignment horizontal="left" wrapText="1"/>
    </xf>
    <xf numFmtId="165" fontId="47" fillId="58" borderId="26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4" fillId="57" borderId="27">
      <alignment horizontal="center" vertical="center"/>
    </xf>
    <xf numFmtId="165" fontId="49" fillId="58" borderId="28">
      <alignment horizontal="center" vertical="center"/>
    </xf>
    <xf numFmtId="165" fontId="50" fillId="0" borderId="0">
      <alignment horizontal="left" vertical="top" wrapText="1"/>
    </xf>
    <xf numFmtId="165" fontId="51" fillId="56" borderId="30">
      <alignment horizontal="left" vertical="top" wrapText="1" indent="8"/>
    </xf>
    <xf numFmtId="165" fontId="49" fillId="0" borderId="0">
      <alignment horizontal="left" indent="5"/>
    </xf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6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8" fillId="0" borderId="16" applyNumberFormat="0" applyFill="0" applyAlignment="0" applyProtection="0"/>
    <xf numFmtId="165" fontId="59" fillId="0" borderId="17" applyNumberFormat="0" applyFill="0" applyAlignment="0" applyProtection="0"/>
    <xf numFmtId="165" fontId="60" fillId="0" borderId="18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19" applyNumberFormat="0" applyAlignment="0" applyProtection="0"/>
    <xf numFmtId="165" fontId="65" fillId="29" borderId="20" applyNumberFormat="0" applyAlignment="0" applyProtection="0"/>
    <xf numFmtId="165" fontId="66" fillId="29" borderId="19" applyNumberFormat="0" applyAlignment="0" applyProtection="0"/>
    <xf numFmtId="165" fontId="67" fillId="0" borderId="21" applyNumberFormat="0" applyFill="0" applyAlignment="0" applyProtection="0"/>
    <xf numFmtId="165" fontId="68" fillId="30" borderId="22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3" applyNumberFormat="0" applyFill="0" applyAlignment="0" applyProtection="0"/>
    <xf numFmtId="165" fontId="71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0" fontId="2" fillId="0" borderId="0"/>
  </cellStyleXfs>
  <cellXfs count="43">
    <xf numFmtId="165" fontId="0" fillId="0" borderId="0" xfId="0"/>
    <xf numFmtId="165" fontId="1" fillId="0" borderId="0" xfId="0" applyFont="1"/>
    <xf numFmtId="165" fontId="1" fillId="0" borderId="0" xfId="0" applyFont="1" applyBorder="1"/>
    <xf numFmtId="167" fontId="24" fillId="0" borderId="31" xfId="0" applyNumberFormat="1" applyFont="1" applyBorder="1" applyAlignment="1">
      <alignment horizontal="right"/>
    </xf>
    <xf numFmtId="167" fontId="4" fillId="0" borderId="32" xfId="154" applyNumberFormat="1" applyFont="1" applyFill="1" applyBorder="1" applyAlignment="1">
      <alignment vertical="top" wrapText="1"/>
    </xf>
    <xf numFmtId="167" fontId="4" fillId="0" borderId="0" xfId="0" applyNumberFormat="1" applyFont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32" xfId="0" applyNumberFormat="1" applyFont="1" applyFill="1" applyBorder="1" applyAlignment="1">
      <alignment horizontal="right" vertical="top"/>
    </xf>
    <xf numFmtId="167" fontId="4" fillId="0" borderId="32" xfId="0" applyNumberFormat="1" applyFont="1" applyBorder="1" applyAlignment="1">
      <alignment horizontal="right" vertical="top"/>
    </xf>
    <xf numFmtId="168" fontId="4" fillId="0" borderId="32" xfId="6080" applyNumberFormat="1" applyFont="1" applyBorder="1" applyAlignment="1">
      <alignment horizontal="right" vertical="top"/>
    </xf>
    <xf numFmtId="167" fontId="4" fillId="0" borderId="32" xfId="0" applyNumberFormat="1" applyFont="1" applyFill="1" applyBorder="1" applyAlignment="1">
      <alignment horizontal="center" vertical="top"/>
    </xf>
    <xf numFmtId="165" fontId="1" fillId="0" borderId="0" xfId="0" applyFont="1" applyAlignment="1">
      <alignment vertical="top"/>
    </xf>
    <xf numFmtId="167" fontId="4" fillId="0" borderId="0" xfId="154" applyNumberFormat="1" applyFont="1" applyFill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168" fontId="4" fillId="0" borderId="0" xfId="6080" applyNumberFormat="1" applyFont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right" vertical="top"/>
    </xf>
    <xf numFmtId="166" fontId="4" fillId="0" borderId="2" xfId="0" applyNumberFormat="1" applyFont="1" applyFill="1" applyBorder="1" applyAlignment="1">
      <alignment horizontal="right" vertical="top"/>
    </xf>
    <xf numFmtId="168" fontId="4" fillId="0" borderId="2" xfId="0" applyNumberFormat="1" applyFont="1" applyBorder="1" applyAlignment="1">
      <alignment horizontal="right" vertical="top"/>
    </xf>
    <xf numFmtId="166" fontId="4" fillId="0" borderId="2" xfId="0" applyNumberFormat="1" applyFont="1" applyFill="1" applyBorder="1" applyAlignment="1">
      <alignment horizontal="center" vertical="top"/>
    </xf>
    <xf numFmtId="49" fontId="24" fillId="0" borderId="1" xfId="0" applyNumberFormat="1" applyFont="1" applyBorder="1" applyAlignment="1">
      <alignment horizontal="left" vertical="top"/>
    </xf>
    <xf numFmtId="167" fontId="24" fillId="0" borderId="1" xfId="0" applyNumberFormat="1" applyFont="1" applyBorder="1" applyAlignment="1">
      <alignment horizontal="right" vertical="top"/>
    </xf>
    <xf numFmtId="167" fontId="24" fillId="0" borderId="1" xfId="0" applyNumberFormat="1" applyFont="1" applyFill="1" applyBorder="1" applyAlignment="1">
      <alignment horizontal="right" vertical="top"/>
    </xf>
    <xf numFmtId="168" fontId="24" fillId="0" borderId="1" xfId="6080" applyNumberFormat="1" applyFont="1" applyBorder="1" applyAlignment="1">
      <alignment horizontal="right" vertical="top"/>
    </xf>
    <xf numFmtId="167" fontId="24" fillId="0" borderId="1" xfId="0" applyNumberFormat="1" applyFont="1" applyFill="1" applyBorder="1" applyAlignment="1">
      <alignment horizontal="left" vertical="top"/>
    </xf>
    <xf numFmtId="165" fontId="25" fillId="0" borderId="0" xfId="0" applyFont="1" applyAlignment="1">
      <alignment vertical="top"/>
    </xf>
    <xf numFmtId="165" fontId="1" fillId="0" borderId="2" xfId="0" applyFont="1" applyBorder="1" applyAlignment="1">
      <alignment vertical="top"/>
    </xf>
    <xf numFmtId="165" fontId="4" fillId="0" borderId="2" xfId="0" applyFont="1" applyBorder="1" applyAlignment="1">
      <alignment horizontal="right" vertical="top"/>
    </xf>
    <xf numFmtId="165" fontId="24" fillId="0" borderId="0" xfId="154" applyFont="1" applyAlignment="1">
      <alignment horizontal="center" vertical="top"/>
    </xf>
    <xf numFmtId="165" fontId="4" fillId="0" borderId="1" xfId="154" applyFont="1" applyBorder="1" applyAlignment="1">
      <alignment horizontal="center" vertical="top"/>
    </xf>
    <xf numFmtId="165" fontId="4" fillId="0" borderId="31" xfId="0" applyFont="1" applyBorder="1" applyAlignment="1">
      <alignment horizontal="center" wrapText="1"/>
    </xf>
    <xf numFmtId="165" fontId="4" fillId="0" borderId="2" xfId="0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165" fontId="4" fillId="0" borderId="31" xfId="0" applyFont="1" applyBorder="1" applyAlignment="1">
      <alignment horizontal="center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tabSelected="1" zoomScale="101" zoomScaleNormal="100" workbookViewId="0">
      <selection sqref="A1:G1"/>
    </sheetView>
  </sheetViews>
  <sheetFormatPr defaultColWidth="8.6328125" defaultRowHeight="12.5" x14ac:dyDescent="0.25"/>
  <cols>
    <col min="1" max="1" width="25" style="1" bestFit="1" customWidth="1"/>
    <col min="2" max="3" width="8.6328125" style="1" customWidth="1"/>
    <col min="4" max="6" width="8.6328125" style="2" customWidth="1"/>
    <col min="7" max="7" width="11.36328125" style="1" bestFit="1" customWidth="1"/>
    <col min="8" max="16384" width="8.6328125" style="1"/>
  </cols>
  <sheetData>
    <row r="1" spans="1:7" s="11" customFormat="1" ht="14.5" customHeight="1" x14ac:dyDescent="0.35">
      <c r="A1" s="31" t="s">
        <v>17</v>
      </c>
      <c r="B1" s="31"/>
      <c r="C1" s="31"/>
      <c r="D1" s="31"/>
      <c r="E1" s="31"/>
      <c r="F1" s="31"/>
      <c r="G1" s="31"/>
    </row>
    <row r="2" spans="1:7" s="11" customFormat="1" ht="14.5" customHeight="1" thickBot="1" x14ac:dyDescent="0.4">
      <c r="A2" s="32" t="s">
        <v>0</v>
      </c>
      <c r="B2" s="32"/>
      <c r="C2" s="32"/>
      <c r="D2" s="32"/>
      <c r="E2" s="32"/>
      <c r="F2" s="32"/>
      <c r="G2" s="32"/>
    </row>
    <row r="3" spans="1:7" ht="27" customHeight="1" x14ac:dyDescent="0.25">
      <c r="B3" s="37" t="s">
        <v>13</v>
      </c>
      <c r="C3" s="39" t="s">
        <v>14</v>
      </c>
      <c r="D3" s="41" t="s">
        <v>15</v>
      </c>
      <c r="E3" s="33" t="s">
        <v>16</v>
      </c>
      <c r="F3" s="36"/>
      <c r="G3" s="33" t="s">
        <v>6</v>
      </c>
    </row>
    <row r="4" spans="1:7" s="11" customFormat="1" ht="14.5" customHeight="1" x14ac:dyDescent="0.35">
      <c r="A4" s="29"/>
      <c r="B4" s="38"/>
      <c r="C4" s="40"/>
      <c r="D4" s="42"/>
      <c r="E4" s="30" t="s">
        <v>1</v>
      </c>
      <c r="F4" s="30" t="s">
        <v>2</v>
      </c>
      <c r="G4" s="34"/>
    </row>
    <row r="5" spans="1:7" s="11" customFormat="1" ht="27" customHeight="1" x14ac:dyDescent="0.35">
      <c r="A5" s="4" t="s">
        <v>11</v>
      </c>
      <c r="B5" s="5">
        <v>6.8620000000000001</v>
      </c>
      <c r="C5" s="6">
        <v>6.91</v>
      </c>
      <c r="D5" s="7">
        <v>7.9060000000000015</v>
      </c>
      <c r="E5" s="8">
        <f t="shared" ref="E5:E9" si="0">D5-C5</f>
        <v>0.99600000000000133</v>
      </c>
      <c r="F5" s="9">
        <f t="shared" ref="F5:F10" si="1">IF(C5=0,"N/A  ",E5/C5)</f>
        <v>0.14413892908827805</v>
      </c>
      <c r="G5" s="10" t="s">
        <v>7</v>
      </c>
    </row>
    <row r="6" spans="1:7" s="11" customFormat="1" ht="27" customHeight="1" x14ac:dyDescent="0.35">
      <c r="A6" s="12" t="s">
        <v>12</v>
      </c>
      <c r="B6" s="13">
        <v>60.419999999999995</v>
      </c>
      <c r="C6" s="14">
        <v>55.93</v>
      </c>
      <c r="D6" s="14">
        <v>68.718999999999994</v>
      </c>
      <c r="E6" s="13">
        <f t="shared" si="0"/>
        <v>12.788999999999994</v>
      </c>
      <c r="F6" s="15">
        <f t="shared" si="1"/>
        <v>0.22866082603254057</v>
      </c>
      <c r="G6" s="16" t="s">
        <v>8</v>
      </c>
    </row>
    <row r="7" spans="1:7" s="11" customFormat="1" ht="14.5" customHeight="1" x14ac:dyDescent="0.35">
      <c r="A7" s="17" t="s">
        <v>10</v>
      </c>
      <c r="B7" s="13">
        <v>43.290070999999998</v>
      </c>
      <c r="C7" s="14">
        <v>38.68</v>
      </c>
      <c r="D7" s="14">
        <v>48.97</v>
      </c>
      <c r="E7" s="13">
        <f t="shared" si="0"/>
        <v>10.29</v>
      </c>
      <c r="F7" s="15">
        <f t="shared" si="1"/>
        <v>0.26602895553257494</v>
      </c>
      <c r="G7" s="16" t="s">
        <v>9</v>
      </c>
    </row>
    <row r="8" spans="1:7" s="11" customFormat="1" ht="14.5" customHeight="1" x14ac:dyDescent="0.35">
      <c r="A8" s="17" t="s">
        <v>4</v>
      </c>
      <c r="B8" s="13">
        <v>8.181889</v>
      </c>
      <c r="C8" s="14">
        <v>7.97</v>
      </c>
      <c r="D8" s="14">
        <v>11.006</v>
      </c>
      <c r="E8" s="13">
        <f t="shared" si="0"/>
        <v>3.0360000000000005</v>
      </c>
      <c r="F8" s="15">
        <f t="shared" si="1"/>
        <v>0.38092848180677547</v>
      </c>
      <c r="G8" s="16" t="s">
        <v>9</v>
      </c>
    </row>
    <row r="9" spans="1:7" s="11" customFormat="1" ht="14.5" customHeight="1" x14ac:dyDescent="0.35">
      <c r="A9" s="18" t="s">
        <v>5</v>
      </c>
      <c r="B9" s="19">
        <v>2.7469999999999999</v>
      </c>
      <c r="C9" s="20">
        <v>2.52</v>
      </c>
      <c r="D9" s="20">
        <v>2.7839999999999998</v>
      </c>
      <c r="E9" s="19">
        <f t="shared" si="0"/>
        <v>0.26399999999999979</v>
      </c>
      <c r="F9" s="21">
        <f t="shared" si="1"/>
        <v>0.10476190476190468</v>
      </c>
      <c r="G9" s="22" t="s">
        <v>9</v>
      </c>
    </row>
    <row r="10" spans="1:7" s="28" customFormat="1" ht="14.5" customHeight="1" thickBot="1" x14ac:dyDescent="0.4">
      <c r="A10" s="23" t="s">
        <v>3</v>
      </c>
      <c r="B10" s="24">
        <f>SUM(B5:B9)</f>
        <v>121.50095999999999</v>
      </c>
      <c r="C10" s="25">
        <f>SUM(C5:C9)</f>
        <v>112.01</v>
      </c>
      <c r="D10" s="25">
        <f>SUM(D5:D9)</f>
        <v>139.38499999999999</v>
      </c>
      <c r="E10" s="24">
        <f>D10-C10+0.01</f>
        <v>27.384999999999987</v>
      </c>
      <c r="F10" s="26">
        <f t="shared" si="1"/>
        <v>0.24448709936612789</v>
      </c>
      <c r="G10" s="27"/>
    </row>
    <row r="11" spans="1:7" ht="13" x14ac:dyDescent="0.3">
      <c r="A11" s="35"/>
      <c r="B11" s="35"/>
      <c r="C11" s="35"/>
      <c r="D11" s="35"/>
      <c r="E11" s="35"/>
      <c r="F11" s="35"/>
      <c r="G11" s="3"/>
    </row>
  </sheetData>
  <mergeCells count="8">
    <mergeCell ref="A1:G1"/>
    <mergeCell ref="A2:G2"/>
    <mergeCell ref="G3:G4"/>
    <mergeCell ref="A11:F11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IT by 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2017-04-24T20:12:14Z</cp:lastPrinted>
  <dcterms:created xsi:type="dcterms:W3CDTF">2014-03-20T19:20:58Z</dcterms:created>
  <dcterms:modified xsi:type="dcterms:W3CDTF">2021-05-26T15:02:42Z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