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V:\2022_Budget Cycle\FY_2022_Congressional Request\Production\PDF Production\Extracted Excel Files\"/>
    </mc:Choice>
  </mc:AlternateContent>
  <xr:revisionPtr revIDLastSave="0" documentId="13_ncr:1_{9FE5C758-9BBA-4739-A9AE-69F94A89B70B}" xr6:coauthVersionLast="46" xr6:coauthVersionMax="46" xr10:uidLastSave="{00000000-0000-0000-0000-000000000000}"/>
  <bookViews>
    <workbookView xWindow="-25310" yWindow="250" windowWidth="25420" windowHeight="15370" tabRatio="834" xr2:uid="{00000000-000D-0000-FFFF-FFFF00000000}"/>
  </bookViews>
  <sheets>
    <sheet name="Support of Basic Research Chart" sheetId="9" r:id="rId1"/>
    <sheet name="Table 67 All S&amp;E" sheetId="1" r:id="rId2"/>
    <sheet name="Table 69 CompSci&amp;Math" sheetId="2" r:id="rId3"/>
    <sheet name="Table 70 ENG" sheetId="3" r:id="rId4"/>
    <sheet name="Table 71 Environmental" sheetId="4" r:id="rId5"/>
    <sheet name="Table 72 LifeSci" sheetId="5" r:id="rId6"/>
    <sheet name="Table 73-PhysSci" sheetId="6" r:id="rId7"/>
    <sheet name="Table 74-Psych" sheetId="7" r:id="rId8"/>
    <sheet name="Table 75-SocSci" sheetId="8"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 i="9" l="1"/>
  <c r="B5" i="9"/>
  <c r="B7" i="9"/>
  <c r="B8" i="9"/>
  <c r="B6" i="9"/>
  <c r="B10" i="9"/>
  <c r="B11" i="9"/>
  <c r="B12" i="9"/>
  <c r="B32" i="1" l="1"/>
  <c r="E16" i="7"/>
  <c r="E15" i="7"/>
  <c r="E29" i="5"/>
  <c r="E28" i="5"/>
  <c r="E30" i="5" s="1"/>
  <c r="E17" i="7" l="1"/>
  <c r="B26" i="6" l="1"/>
  <c r="B23" i="4"/>
  <c r="B28" i="3"/>
  <c r="C25" i="2"/>
  <c r="D25" i="2"/>
</calcChain>
</file>

<file path=xl/sharedStrings.xml><?xml version="1.0" encoding="utf-8"?>
<sst xmlns="http://schemas.openxmlformats.org/spreadsheetml/2006/main" count="373" uniqueCount="107">
  <si>
    <t>Table 67. Federal obligations for basic research performed at universities and colleges, by selected agency and field of science and engineering: FY 2018</t>
  </si>
  <si>
    <t>(Dollars in thousands)</t>
  </si>
  <si>
    <t>Agency</t>
  </si>
  <si>
    <t>Total</t>
  </si>
  <si>
    <t>Computer sciences and mathematics</t>
  </si>
  <si>
    <t>Engineering</t>
  </si>
  <si>
    <t>Environmental sciences</t>
  </si>
  <si>
    <t>Life sciences</t>
  </si>
  <si>
    <t>Physical sciences</t>
  </si>
  <si>
    <t>Psychology</t>
  </si>
  <si>
    <t>Social sciences</t>
  </si>
  <si>
    <t>Other sciences nec</t>
  </si>
  <si>
    <t>All agencies surveyed</t>
  </si>
  <si>
    <t>Departments</t>
  </si>
  <si>
    <t/>
  </si>
  <si>
    <t>Department of Agriculture</t>
  </si>
  <si>
    <t>Agricultural Research Service</t>
  </si>
  <si>
    <t>Animal and Plant Health Inspection Service</t>
  </si>
  <si>
    <t>Forest Service</t>
  </si>
  <si>
    <t>National Institute of Food and Agriculture</t>
  </si>
  <si>
    <t>Department of Defense</t>
  </si>
  <si>
    <t>Defense Advanced Research Projects Agency</t>
  </si>
  <si>
    <t>Department of the Air Force</t>
  </si>
  <si>
    <t>Department of the Army</t>
  </si>
  <si>
    <t>Department of the Navy</t>
  </si>
  <si>
    <t>Other defense agencies</t>
  </si>
  <si>
    <t>Department of Energy</t>
  </si>
  <si>
    <t>Electricity Delivery and Energy Reliability</t>
  </si>
  <si>
    <t>Fossil Energy</t>
  </si>
  <si>
    <t>National Nuclear Security Administration</t>
  </si>
  <si>
    <t>Office of Defense Nuclear Nonproliferation</t>
  </si>
  <si>
    <t>Office of Science</t>
  </si>
  <si>
    <t>Department of Health and Human Services</t>
  </si>
  <si>
    <t>Centers for Disease Control and Prevention</t>
  </si>
  <si>
    <t>National Institutes of Health</t>
  </si>
  <si>
    <t>Department of Homeland Security</t>
  </si>
  <si>
    <t>Countering Weapons of Mass Destruction Office</t>
  </si>
  <si>
    <t>Science and Technology Directorate</t>
  </si>
  <si>
    <t>Other agencies</t>
  </si>
  <si>
    <t>National Aeronautics and Space Administration</t>
  </si>
  <si>
    <t>National Science Foundation</t>
  </si>
  <si>
    <t>nec = not elsewhere classified.</t>
  </si>
  <si>
    <t>NOTES: Because of rounding, detail may not add to total. Seven agencies are required to report data for this section of the survey: the Departments of Agriculture, Defense, Energy, Health and Human Services, and Homeland Security; the National Aeronautics and Space Administration; and the National Science Foundation. Basic research obligations of these seven agencies represented over 99% of total federal basic research obligations to universities and colleges in FY 2018. Only those agencies and subdivisions that had obligations in variables represented by this table appear in the table. See technical table A-2 for additional notes associated with the agencies listed in this table.</t>
  </si>
  <si>
    <t>SOURCE: National Center for Science and Engineering Statistics, Survey of Federal Funds for Research and Development, FYs 2018–19.</t>
  </si>
  <si>
    <t>All Science and Engineering Fields</t>
  </si>
  <si>
    <t>Physical Sciences</t>
  </si>
  <si>
    <t>Environmental Sciences</t>
  </si>
  <si>
    <t>Mathematics</t>
  </si>
  <si>
    <t>Social and Psychological Sciences</t>
  </si>
  <si>
    <t>Biology</t>
  </si>
  <si>
    <t>Computer Science</t>
  </si>
  <si>
    <t>Note:  Biology includes Biological Sciences and Environmental Biology.  Biology and Psychological Sciences exclude National Institutes of Health.</t>
  </si>
  <si>
    <t>Source:  NSF/National Center for Science and Engineering Statistics, Survey of Federal Funds for Research &amp; Development, FY 2018.</t>
  </si>
  <si>
    <t>Computer sciences</t>
  </si>
  <si>
    <t>Other computer sciences and mathematics</t>
  </si>
  <si>
    <t>Atmospheric sciences</t>
  </si>
  <si>
    <t>Geological sciences</t>
  </si>
  <si>
    <t>Oceanography</t>
  </si>
  <si>
    <t>Other environmental sciences</t>
  </si>
  <si>
    <t>Table 72. Federal obligations for basic research performed at universities and colleges in life sciences, by selected agency and detailed field: FY 2018</t>
  </si>
  <si>
    <t>Agricultural sciences</t>
  </si>
  <si>
    <t>Biological sciences (excluding environmental biology)</t>
  </si>
  <si>
    <t>Environmental biology</t>
  </si>
  <si>
    <t>Medical sciences</t>
  </si>
  <si>
    <t>Other life sciences</t>
  </si>
  <si>
    <t>Table 70. Federal obligations for basic research performed at universities and colleges in engineering, by selected agency and detailed field: FY 2018</t>
  </si>
  <si>
    <t>Aeronautical engineering</t>
  </si>
  <si>
    <t>Astronautical engineering</t>
  </si>
  <si>
    <t>Chemical engineering</t>
  </si>
  <si>
    <t>Civil engineering</t>
  </si>
  <si>
    <t>Electrical engineering</t>
  </si>
  <si>
    <t>Mechanical engineering</t>
  </si>
  <si>
    <t>Metallurgy and materials engineering</t>
  </si>
  <si>
    <t>Other engineering</t>
  </si>
  <si>
    <t>Astronomy</t>
  </si>
  <si>
    <t>Chemistry</t>
  </si>
  <si>
    <t>Physics</t>
  </si>
  <si>
    <t>Other physical sciences</t>
  </si>
  <si>
    <t>Biological aspects</t>
  </si>
  <si>
    <t>Social aspects</t>
  </si>
  <si>
    <t>Other psychological sciences</t>
  </si>
  <si>
    <t>Table 75. Federal obligations for basic research performed at universities and colleges in social sciences, by selected agency and detailed field: FY 2018</t>
  </si>
  <si>
    <t>Anthropology</t>
  </si>
  <si>
    <t>Economics</t>
  </si>
  <si>
    <t>Political science</t>
  </si>
  <si>
    <t>Sociology</t>
  </si>
  <si>
    <t>Other social sciences</t>
  </si>
  <si>
    <t>Table 69. Federal obligations for basic research performed at universities and colleges in computer sciences and mathematics, 
by selected agency and detailed field: FY 2018</t>
  </si>
  <si>
    <t>NSF Total for Biological Sciences and Environmental Biology</t>
  </si>
  <si>
    <t>NSF % of Biological Sciences and Environmental Biology not including NIH</t>
  </si>
  <si>
    <t>All agencies surveyed Total for Bioloigcal Sciences and Environmental Biology MINUS National Institues of Health (NIH)</t>
  </si>
  <si>
    <t>Table 73. Federal obligations for basic research performed at universities and colleges in physical sciences, 
by selected agency and detailed field: FY 2018</t>
  </si>
  <si>
    <t>NSF % of All Physical Sciences</t>
  </si>
  <si>
    <t xml:space="preserve">NSF % of Computer Sciences and Mathematics </t>
  </si>
  <si>
    <t>NSF % of Engineering</t>
  </si>
  <si>
    <t>NSF% of Environment Sciences</t>
  </si>
  <si>
    <t>Table 71. Federal obligations for basic research performed at universities and colleges in environmental sciences, 
by selected agency and detailed field: FY 2018</t>
  </si>
  <si>
    <t>Table 74. Federal obligations for basic research performed at universities and colleges in psychology, 
by selected agency and detailed field: FY 2018</t>
  </si>
  <si>
    <t>NSF Total for Psychological Sciences and Social Sciences (see Table 75)</t>
  </si>
  <si>
    <t>National Institutes of Health (NIH)</t>
  </si>
  <si>
    <t>All agencies surveyed Total for Psychological Sciences and Social Sciences MINUS NIH for Pshychological Sciences</t>
  </si>
  <si>
    <t>NSF % of Psychological Sciences and Social Sciences not including NIH for Pshycological Sciences</t>
  </si>
  <si>
    <t>NSF % All Science and Engineering Fields</t>
  </si>
  <si>
    <t xml:space="preserve">
(as a percentage of total federal support)</t>
  </si>
  <si>
    <t>FY 2018</t>
  </si>
  <si>
    <t xml:space="preserve">NSF Support of Academic Basic Research in Selected Fields </t>
  </si>
  <si>
    <t>Selected Field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</si>
</sst>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indexed="8"/>
      <name val="Calibri"/>
      <family val="2"/>
      <scheme val="minor"/>
    </font>
    <font>
      <b/>
      <sz val="9"/>
      <name val="Arial"/>
      <family val="2"/>
    </font>
    <font>
      <b/>
      <sz val="9"/>
      <name val="Arial"/>
      <family val="2"/>
    </font>
    <font>
      <sz val="8"/>
      <name val="Arial"/>
      <family val="2"/>
    </font>
    <font>
      <sz val="8"/>
      <name val="Arial"/>
      <family val="2"/>
    </font>
    <font>
      <sz val="11"/>
      <color indexed="8"/>
      <name val="Calibri"/>
      <family val="2"/>
      <scheme val="minor"/>
    </font>
    <font>
      <b/>
      <sz val="9"/>
      <name val="Arial"/>
      <family val="2"/>
    </font>
    <font>
      <sz val="10"/>
      <color theme="1"/>
      <name val="Arial"/>
      <family val="2"/>
    </font>
    <font>
      <sz val="8"/>
      <color theme="1"/>
      <name val="Arial"/>
      <family val="2"/>
    </font>
    <font>
      <b/>
      <sz val="10"/>
      <color theme="1"/>
      <name val="Arial"/>
      <family val="2"/>
    </font>
    <font>
      <sz val="9"/>
      <color theme="1"/>
      <name val="Arial"/>
      <family val="2"/>
    </font>
    <font>
      <sz val="11"/>
      <color indexed="8"/>
      <name val="Calibri"/>
      <family val="2"/>
    </font>
    <font>
      <b/>
      <sz val="11"/>
      <color indexed="8"/>
      <name val="Calibri"/>
      <family val="2"/>
    </font>
    <font>
      <sz val="8"/>
      <name val="Arial"/>
      <family val="2"/>
    </font>
    <font>
      <b/>
      <sz val="8"/>
      <name val="Arial"/>
      <family val="2"/>
    </font>
    <font>
      <b/>
      <sz val="8"/>
      <color indexed="8"/>
      <name val="Calibri"/>
      <family val="2"/>
    </font>
    <font>
      <b/>
      <sz val="8"/>
      <color indexed="8"/>
      <name val="Arial"/>
      <family val="2"/>
    </font>
    <font>
      <b/>
      <sz val="11"/>
      <color indexed="8"/>
      <name val="Calibri"/>
      <family val="2"/>
      <scheme val="minor"/>
    </font>
    <font>
      <b/>
      <sz val="10"/>
      <color indexed="8"/>
      <name val="Arial"/>
      <family val="2"/>
    </font>
  </fonts>
  <fills count="11">
    <fill>
      <patternFill patternType="none"/>
    </fill>
    <fill>
      <patternFill patternType="gray125"/>
    </fill>
    <fill>
      <patternFill patternType="none">
        <fgColor rgb="FFF5F5F5"/>
      </patternFill>
    </fill>
    <fill>
      <patternFill patternType="solid">
        <fgColor rgb="FFF5F5F5"/>
      </patternFill>
    </fill>
    <fill>
      <patternFill patternType="solid">
        <fgColor rgb="FFFFFF00"/>
        <bgColor indexed="64"/>
      </patternFill>
    </fill>
    <fill>
      <patternFill patternType="solid">
        <fgColor rgb="FFF5F5F5"/>
        <bgColor rgb="FFFFFFFF"/>
      </patternFill>
    </fill>
    <fill>
      <patternFill patternType="solid">
        <fgColor theme="7" tint="0.39997558519241921"/>
        <bgColor indexed="65"/>
      </patternFill>
    </fill>
    <fill>
      <patternFill patternType="solid">
        <fgColor theme="7" tint="0.39997558519241921"/>
        <bgColor rgb="FFFFFFFF"/>
      </patternFill>
    </fill>
    <fill>
      <patternFill patternType="solid">
        <fgColor theme="7" tint="0.39997558519241921"/>
        <bgColor rgb="FFF5F5F5"/>
      </patternFill>
    </fill>
    <fill>
      <patternFill patternType="solid">
        <fgColor theme="7" tint="0.39997558519241921"/>
        <bgColor indexed="64"/>
      </patternFill>
    </fill>
    <fill>
      <patternFill patternType="solid">
        <fgColor theme="8" tint="0.79998168889431442"/>
        <bgColor indexed="64"/>
      </patternFill>
    </fill>
  </fills>
  <borders count="17">
    <border>
      <left/>
      <right/>
      <top/>
      <bottom/>
      <diagonal/>
    </border>
    <border>
      <left style="thin">
        <color rgb="FFB2D1FF"/>
      </left>
      <right style="thin">
        <color rgb="FFB2D1FF"/>
      </right>
      <top style="thin">
        <color rgb="FFB2D1FF"/>
      </top>
      <bottom style="thin">
        <color rgb="FFB2D1FF"/>
      </bottom>
      <diagonal/>
    </border>
    <border>
      <left/>
      <right/>
      <top/>
      <bottom/>
      <diagonal/>
    </border>
    <border>
      <left style="thin">
        <color rgb="FFC8C8C8"/>
      </left>
      <right style="thin">
        <color rgb="FFC8C8C8"/>
      </right>
      <top/>
      <bottom style="thin">
        <color rgb="FFC8C8C8"/>
      </bottom>
      <diagonal/>
    </border>
    <border>
      <left style="thin">
        <color indexed="64"/>
      </left>
      <right/>
      <top style="thin">
        <color indexed="64"/>
      </top>
      <bottom/>
      <diagonal/>
    </border>
    <border>
      <left/>
      <right style="thin">
        <color indexed="64"/>
      </right>
      <top style="thin">
        <color indexed="64"/>
      </top>
      <bottom/>
      <diagonal/>
    </border>
    <border>
      <left style="thin">
        <color rgb="FFC8C8C8"/>
      </left>
      <right style="thin">
        <color rgb="FFC8C8C8"/>
      </right>
      <top style="thin">
        <color rgb="FFC8C8C8"/>
      </top>
      <bottom style="thin">
        <color rgb="FFC8C8C8"/>
      </bottom>
      <diagonal/>
    </border>
    <border>
      <left style="thin">
        <color indexed="64"/>
      </left>
      <right/>
      <top/>
      <bottom/>
      <diagonal/>
    </border>
    <border>
      <left/>
      <right style="thin">
        <color indexed="64"/>
      </right>
      <top/>
      <bottom/>
      <diagonal/>
    </border>
    <border>
      <left/>
      <right/>
      <top style="thin">
        <color rgb="FFC8C8C8"/>
      </top>
      <bottom/>
      <diagonal/>
    </border>
    <border>
      <left/>
      <right/>
      <top/>
      <bottom style="thin">
        <color rgb="FFB2D1FF"/>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xf numFmtId="9" fontId="5" fillId="0" borderId="0" applyFont="0" applyFill="0" applyBorder="0" applyAlignment="0" applyProtection="0"/>
    <xf numFmtId="0" fontId="8" fillId="2" borderId="2"/>
    <xf numFmtId="0" fontId="5" fillId="2" borderId="2"/>
  </cellStyleXfs>
  <cellXfs count="371">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left" wrapText="1"/>
    </xf>
    <xf numFmtId="0" fontId="3" fillId="0" borderId="3" xfId="0" applyFont="1" applyBorder="1" applyAlignment="1">
      <alignment horizontal="left" wrapText="1" indent="2"/>
    </xf>
    <xf numFmtId="0" fontId="3" fillId="0" borderId="3" xfId="0" applyFont="1" applyBorder="1" applyAlignment="1">
      <alignment horizontal="left" wrapText="1" indent="4"/>
    </xf>
    <xf numFmtId="0" fontId="3" fillId="0" borderId="3" xfId="0" applyFont="1" applyBorder="1" applyAlignment="1">
      <alignment horizontal="left" wrapText="1" indent="6"/>
    </xf>
    <xf numFmtId="0" fontId="3" fillId="0" borderId="3" xfId="0" applyFont="1" applyBorder="1" applyAlignment="1">
      <alignment horizontal="left" wrapText="1" indent="8"/>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0" fontId="3" fillId="0" borderId="3" xfId="0" applyFont="1" applyBorder="1" applyAlignment="1">
      <alignment horizontal="right"/>
    </xf>
    <xf numFmtId="0" fontId="3" fillId="0" borderId="3" xfId="0" applyFont="1" applyBorder="1" applyAlignment="1">
      <alignment horizontal="right"/>
    </xf>
    <xf numFmtId="0" fontId="3" fillId="0" borderId="3" xfId="0" applyFont="1" applyBorder="1" applyAlignment="1">
      <alignment horizontal="right"/>
    </xf>
    <xf numFmtId="0" fontId="3" fillId="0" borderId="3" xfId="0" applyFont="1" applyBorder="1" applyAlignment="1">
      <alignment horizontal="right"/>
    </xf>
    <xf numFmtId="0" fontId="3" fillId="0" borderId="3" xfId="0" applyFont="1" applyBorder="1" applyAlignment="1">
      <alignment horizontal="right"/>
    </xf>
    <xf numFmtId="0" fontId="3" fillId="0" borderId="3" xfId="0" applyFont="1" applyBorder="1" applyAlignment="1">
      <alignment horizontal="right"/>
    </xf>
    <xf numFmtId="0" fontId="3" fillId="0" borderId="3" xfId="0" applyFont="1" applyBorder="1" applyAlignment="1">
      <alignment horizontal="right"/>
    </xf>
    <xf numFmtId="0" fontId="3" fillId="0" borderId="3" xfId="0" applyFont="1" applyBorder="1" applyAlignment="1">
      <alignment horizontal="right"/>
    </xf>
    <xf numFmtId="0" fontId="3" fillId="0" borderId="3" xfId="0"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0" fontId="3" fillId="0" borderId="3" xfId="0" applyFont="1" applyBorder="1" applyAlignment="1">
      <alignment horizontal="right"/>
    </xf>
    <xf numFmtId="0" fontId="3" fillId="0" borderId="3" xfId="0" applyFont="1" applyBorder="1" applyAlignment="1">
      <alignment horizontal="right"/>
    </xf>
    <xf numFmtId="0" fontId="3" fillId="0" borderId="3" xfId="0" applyFont="1" applyBorder="1" applyAlignment="1">
      <alignment horizontal="right"/>
    </xf>
    <xf numFmtId="0" fontId="3" fillId="0" borderId="3" xfId="0" applyFont="1" applyBorder="1" applyAlignment="1">
      <alignment horizontal="right"/>
    </xf>
    <xf numFmtId="0" fontId="3" fillId="0" borderId="3" xfId="0" applyFont="1" applyBorder="1" applyAlignment="1">
      <alignment horizontal="right"/>
    </xf>
    <xf numFmtId="0" fontId="3" fillId="0" borderId="3" xfId="0" applyFont="1" applyBorder="1" applyAlignment="1">
      <alignment horizontal="right"/>
    </xf>
    <xf numFmtId="0" fontId="3" fillId="0" borderId="3" xfId="0" applyFont="1" applyBorder="1" applyAlignment="1">
      <alignment horizontal="right"/>
    </xf>
    <xf numFmtId="0" fontId="3" fillId="0" borderId="3" xfId="0" applyFont="1" applyBorder="1" applyAlignment="1">
      <alignment horizontal="right"/>
    </xf>
    <xf numFmtId="0" fontId="3" fillId="0" borderId="3" xfId="0"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164" fontId="3" fillId="0" borderId="3" xfId="0" applyNumberFormat="1" applyFont="1" applyBorder="1" applyAlignment="1">
      <alignment horizontal="right"/>
    </xf>
    <xf numFmtId="0" fontId="7" fillId="2" borderId="2" xfId="2" applyFont="1"/>
    <xf numFmtId="0" fontId="11" fillId="2" borderId="2" xfId="0" applyFont="1" applyFill="1" applyBorder="1"/>
    <xf numFmtId="0" fontId="1" fillId="5" borderId="1" xfId="0" applyFont="1" applyFill="1" applyBorder="1" applyAlignment="1">
      <alignment horizontal="left" wrapText="1"/>
    </xf>
    <xf numFmtId="0" fontId="1" fillId="5" borderId="1" xfId="0" applyFont="1" applyFill="1" applyBorder="1" applyAlignment="1">
      <alignment horizontal="center" wrapText="1"/>
    </xf>
    <xf numFmtId="164" fontId="3" fillId="2" borderId="3" xfId="0" applyNumberFormat="1" applyFont="1" applyFill="1" applyBorder="1" applyAlignment="1">
      <alignment horizontal="right"/>
    </xf>
    <xf numFmtId="0" fontId="3" fillId="2" borderId="3" xfId="0" applyFont="1" applyFill="1" applyBorder="1" applyAlignment="1">
      <alignment horizontal="left" wrapText="1" indent="2"/>
    </xf>
    <xf numFmtId="0" fontId="3" fillId="2" borderId="3" xfId="0" applyFont="1" applyFill="1" applyBorder="1" applyAlignment="1">
      <alignment horizontal="right"/>
    </xf>
    <xf numFmtId="0" fontId="3" fillId="2" borderId="3" xfId="0" applyFont="1" applyFill="1" applyBorder="1" applyAlignment="1">
      <alignment horizontal="left" wrapText="1" indent="4"/>
    </xf>
    <xf numFmtId="0" fontId="3" fillId="2" borderId="3" xfId="0" applyFont="1" applyFill="1" applyBorder="1" applyAlignment="1">
      <alignment horizontal="left" wrapText="1" indent="6"/>
    </xf>
    <xf numFmtId="0" fontId="3" fillId="2" borderId="3" xfId="0" applyFont="1" applyFill="1" applyBorder="1" applyAlignment="1">
      <alignment horizontal="left" wrapText="1" indent="8"/>
    </xf>
    <xf numFmtId="0" fontId="12" fillId="0" borderId="2" xfId="0" applyFont="1" applyFill="1" applyBorder="1" applyAlignment="1">
      <alignment horizontal="right"/>
    </xf>
    <xf numFmtId="10" fontId="12" fillId="0" borderId="2" xfId="1" applyNumberFormat="1" applyFont="1" applyFill="1" applyBorder="1"/>
    <xf numFmtId="0" fontId="6" fillId="3" borderId="1" xfId="0" applyFont="1" applyFill="1" applyBorder="1" applyAlignment="1">
      <alignment horizontal="left" wrapText="1"/>
    </xf>
    <xf numFmtId="0" fontId="6" fillId="3" borderId="1" xfId="0" applyFont="1" applyFill="1" applyBorder="1" applyAlignment="1">
      <alignment horizontal="center" wrapText="1"/>
    </xf>
    <xf numFmtId="164" fontId="13" fillId="0" borderId="3" xfId="0" applyNumberFormat="1" applyFont="1" applyBorder="1" applyAlignment="1">
      <alignment horizontal="right"/>
    </xf>
    <xf numFmtId="0" fontId="13" fillId="0" borderId="3" xfId="0" applyFont="1" applyBorder="1" applyAlignment="1">
      <alignment horizontal="left" wrapText="1" indent="2"/>
    </xf>
    <xf numFmtId="0" fontId="13" fillId="0" borderId="3" xfId="0" applyFont="1" applyBorder="1" applyAlignment="1">
      <alignment horizontal="right"/>
    </xf>
    <xf numFmtId="0" fontId="13" fillId="0" borderId="3" xfId="0" applyFont="1" applyBorder="1" applyAlignment="1">
      <alignment horizontal="left" wrapText="1" indent="4"/>
    </xf>
    <xf numFmtId="0" fontId="13" fillId="0" borderId="3" xfId="0" applyFont="1" applyBorder="1" applyAlignment="1">
      <alignment horizontal="left" wrapText="1" indent="6"/>
    </xf>
    <xf numFmtId="0" fontId="5" fillId="2" borderId="2" xfId="3"/>
    <xf numFmtId="0" fontId="6" fillId="3" borderId="1" xfId="3" applyFont="1" applyFill="1" applyBorder="1" applyAlignment="1">
      <alignment horizontal="center" wrapText="1"/>
    </xf>
    <xf numFmtId="0" fontId="6" fillId="3" borderId="1" xfId="3" applyFont="1" applyFill="1" applyBorder="1" applyAlignment="1">
      <alignment horizontal="left" wrapText="1"/>
    </xf>
    <xf numFmtId="0" fontId="13" fillId="2" borderId="3" xfId="3" applyFont="1" applyBorder="1" applyAlignment="1">
      <alignment horizontal="left" wrapText="1" indent="2"/>
    </xf>
    <xf numFmtId="0" fontId="13" fillId="2" borderId="3" xfId="3" applyFont="1" applyBorder="1" applyAlignment="1">
      <alignment horizontal="left" wrapText="1" indent="4"/>
    </xf>
    <xf numFmtId="0" fontId="13" fillId="2" borderId="3" xfId="3" applyFont="1" applyBorder="1" applyAlignment="1">
      <alignment horizontal="left" wrapText="1" indent="6"/>
    </xf>
    <xf numFmtId="0" fontId="13" fillId="2" borderId="3" xfId="3" applyFont="1" applyBorder="1" applyAlignment="1">
      <alignment horizontal="left" wrapText="1" indent="8"/>
    </xf>
    <xf numFmtId="164" fontId="13" fillId="2" borderId="3" xfId="3" applyNumberFormat="1" applyFont="1" applyBorder="1" applyAlignment="1">
      <alignment horizontal="right"/>
    </xf>
    <xf numFmtId="0" fontId="13" fillId="2" borderId="3" xfId="3" applyFont="1" applyBorder="1" applyAlignment="1">
      <alignment horizontal="right"/>
    </xf>
    <xf numFmtId="0" fontId="13" fillId="0" borderId="3" xfId="0" applyFont="1" applyBorder="1" applyAlignment="1">
      <alignment horizontal="left" wrapText="1" indent="8"/>
    </xf>
    <xf numFmtId="9" fontId="12" fillId="0" borderId="2" xfId="1" applyNumberFormat="1" applyFont="1" applyFill="1" applyBorder="1"/>
    <xf numFmtId="0" fontId="13" fillId="0" borderId="3" xfId="0" applyFont="1" applyFill="1" applyBorder="1" applyAlignment="1">
      <alignment horizontal="left" wrapText="1" indent="6"/>
    </xf>
    <xf numFmtId="164" fontId="13" fillId="0" borderId="3" xfId="0" applyNumberFormat="1" applyFont="1" applyFill="1" applyBorder="1" applyAlignment="1">
      <alignment horizontal="right"/>
    </xf>
    <xf numFmtId="0" fontId="13" fillId="0" borderId="3" xfId="0" applyFont="1" applyFill="1" applyBorder="1" applyAlignment="1">
      <alignment horizontal="left" wrapText="1" indent="4"/>
    </xf>
    <xf numFmtId="0" fontId="0" fillId="0" borderId="0" xfId="0"/>
    <xf numFmtId="0" fontId="1" fillId="7" borderId="1" xfId="0" applyFont="1" applyFill="1" applyBorder="1" applyAlignment="1">
      <alignment horizontal="center" wrapText="1"/>
    </xf>
    <xf numFmtId="0" fontId="6" fillId="6" borderId="1" xfId="3" applyFont="1" applyFill="1" applyBorder="1" applyAlignment="1">
      <alignment horizontal="center" wrapText="1"/>
    </xf>
    <xf numFmtId="164" fontId="14" fillId="8" borderId="3" xfId="3" applyNumberFormat="1" applyFont="1" applyFill="1" applyBorder="1" applyAlignment="1">
      <alignment horizontal="right"/>
    </xf>
    <xf numFmtId="9" fontId="12" fillId="9" borderId="2" xfId="1" applyNumberFormat="1" applyFont="1" applyFill="1" applyBorder="1"/>
    <xf numFmtId="0" fontId="12" fillId="9" borderId="2" xfId="0" applyFont="1" applyFill="1" applyBorder="1" applyAlignment="1">
      <alignment horizontal="right"/>
    </xf>
    <xf numFmtId="164" fontId="14" fillId="8" borderId="3" xfId="0" applyNumberFormat="1" applyFont="1" applyFill="1" applyBorder="1" applyAlignment="1">
      <alignment horizontal="right"/>
    </xf>
    <xf numFmtId="0" fontId="3" fillId="0" borderId="3" xfId="0" applyFont="1" applyFill="1" applyBorder="1" applyAlignment="1">
      <alignment horizontal="right"/>
    </xf>
    <xf numFmtId="164" fontId="3" fillId="0" borderId="3" xfId="0" applyNumberFormat="1" applyFont="1" applyFill="1" applyBorder="1" applyAlignment="1">
      <alignment horizontal="right"/>
    </xf>
    <xf numFmtId="0" fontId="13" fillId="0" borderId="3" xfId="3" applyFont="1" applyFill="1" applyBorder="1" applyAlignment="1">
      <alignment horizontal="right"/>
    </xf>
    <xf numFmtId="164" fontId="13" fillId="0" borderId="3" xfId="3" applyNumberFormat="1" applyFont="1" applyFill="1" applyBorder="1" applyAlignment="1">
      <alignment horizontal="right"/>
    </xf>
    <xf numFmtId="164" fontId="14" fillId="9" borderId="3" xfId="0" applyNumberFormat="1" applyFont="1" applyFill="1" applyBorder="1" applyAlignment="1">
      <alignment horizontal="right"/>
    </xf>
    <xf numFmtId="0" fontId="14" fillId="9" borderId="3" xfId="0" applyFont="1" applyFill="1" applyBorder="1" applyAlignment="1">
      <alignment horizontal="left" wrapText="1"/>
    </xf>
    <xf numFmtId="0" fontId="14" fillId="9" borderId="3" xfId="0" applyFont="1" applyFill="1" applyBorder="1" applyAlignment="1">
      <alignment horizontal="left" wrapText="1" indent="4"/>
    </xf>
    <xf numFmtId="0" fontId="14" fillId="9" borderId="3" xfId="3" applyFont="1" applyFill="1" applyBorder="1" applyAlignment="1">
      <alignment horizontal="left" wrapText="1"/>
    </xf>
    <xf numFmtId="0" fontId="14" fillId="9" borderId="3" xfId="3" applyFont="1" applyFill="1" applyBorder="1" applyAlignment="1">
      <alignment horizontal="left" wrapText="1" indent="4"/>
    </xf>
    <xf numFmtId="0" fontId="13" fillId="0" borderId="2" xfId="0" applyFont="1" applyFill="1" applyBorder="1" applyAlignment="1">
      <alignment horizontal="left" wrapText="1" indent="4"/>
    </xf>
    <xf numFmtId="164" fontId="13" fillId="0" borderId="2" xfId="0" applyNumberFormat="1" applyFont="1" applyFill="1" applyBorder="1" applyAlignment="1">
      <alignment horizontal="right"/>
    </xf>
    <xf numFmtId="0" fontId="14" fillId="4" borderId="3" xfId="0" applyFont="1" applyFill="1" applyBorder="1" applyAlignment="1">
      <alignment horizontal="left" wrapText="1"/>
    </xf>
    <xf numFmtId="164" fontId="14" fillId="4" borderId="3" xfId="0" applyNumberFormat="1" applyFont="1" applyFill="1" applyBorder="1" applyAlignment="1">
      <alignment horizontal="right"/>
    </xf>
    <xf numFmtId="0" fontId="14" fillId="4" borderId="3" xfId="0" applyFont="1" applyFill="1" applyBorder="1" applyAlignment="1">
      <alignment horizontal="left" wrapText="1" indent="6"/>
    </xf>
    <xf numFmtId="0" fontId="12" fillId="4" borderId="2" xfId="0" applyFont="1" applyFill="1" applyBorder="1" applyAlignment="1">
      <alignment horizontal="right"/>
    </xf>
    <xf numFmtId="0" fontId="15" fillId="4" borderId="2" xfId="0" applyFont="1" applyFill="1" applyBorder="1" applyAlignment="1">
      <alignment horizontal="right"/>
    </xf>
    <xf numFmtId="9" fontId="15" fillId="4" borderId="2" xfId="1" applyNumberFormat="1" applyFont="1" applyFill="1" applyBorder="1"/>
    <xf numFmtId="10" fontId="15" fillId="4" borderId="2" xfId="1" applyNumberFormat="1" applyFont="1" applyFill="1" applyBorder="1"/>
    <xf numFmtId="10" fontId="16" fillId="4" borderId="2" xfId="1" applyNumberFormat="1" applyFont="1" applyFill="1" applyBorder="1" applyAlignment="1">
      <alignment horizontal="right"/>
    </xf>
    <xf numFmtId="164" fontId="14" fillId="4" borderId="2" xfId="0" applyNumberFormat="1" applyFont="1" applyFill="1" applyBorder="1" applyAlignment="1">
      <alignment horizontal="right"/>
    </xf>
    <xf numFmtId="10" fontId="16" fillId="0" borderId="2" xfId="1" applyNumberFormat="1" applyFont="1" applyFill="1" applyBorder="1" applyAlignment="1">
      <alignment horizontal="right"/>
    </xf>
    <xf numFmtId="164" fontId="14" fillId="0" borderId="2" xfId="0" applyNumberFormat="1" applyFont="1" applyFill="1" applyBorder="1" applyAlignment="1">
      <alignment horizontal="right"/>
    </xf>
    <xf numFmtId="164" fontId="14" fillId="10" borderId="3" xfId="0" applyNumberFormat="1" applyFont="1" applyFill="1" applyBorder="1" applyAlignment="1">
      <alignment horizontal="right"/>
    </xf>
    <xf numFmtId="0" fontId="14" fillId="10" borderId="3" xfId="0" applyFont="1" applyFill="1" applyBorder="1" applyAlignment="1">
      <alignment horizontal="left" wrapText="1" indent="4"/>
    </xf>
    <xf numFmtId="164" fontId="14" fillId="10" borderId="2" xfId="0" applyNumberFormat="1" applyFont="1" applyFill="1" applyBorder="1" applyAlignment="1">
      <alignment horizontal="right"/>
    </xf>
    <xf numFmtId="0" fontId="15" fillId="9" borderId="2" xfId="0" applyFont="1" applyFill="1" applyBorder="1" applyAlignment="1">
      <alignment horizontal="right"/>
    </xf>
    <xf numFmtId="9" fontId="15" fillId="9" borderId="2" xfId="1" applyNumberFormat="1" applyFont="1" applyFill="1" applyBorder="1"/>
    <xf numFmtId="10" fontId="15" fillId="9" borderId="2" xfId="1" applyNumberFormat="1" applyFont="1" applyFill="1" applyBorder="1"/>
    <xf numFmtId="10" fontId="16" fillId="9" borderId="2" xfId="1" applyNumberFormat="1" applyFont="1" applyFill="1" applyBorder="1" applyAlignment="1">
      <alignment horizontal="right"/>
    </xf>
    <xf numFmtId="9" fontId="14" fillId="9" borderId="2" xfId="1" applyFont="1" applyFill="1" applyBorder="1" applyAlignment="1">
      <alignment horizontal="right"/>
    </xf>
    <xf numFmtId="0" fontId="0" fillId="0" borderId="0" xfId="0" applyAlignment="1">
      <alignment vertical="center"/>
    </xf>
    <xf numFmtId="0" fontId="0" fillId="9" borderId="0" xfId="0" applyFill="1"/>
    <xf numFmtId="0" fontId="14" fillId="9" borderId="6" xfId="0" applyFont="1" applyFill="1" applyBorder="1" applyAlignment="1">
      <alignment horizontal="left" wrapText="1" indent="4"/>
    </xf>
    <xf numFmtId="0" fontId="0" fillId="9" borderId="2" xfId="0" applyFill="1" applyBorder="1"/>
    <xf numFmtId="0" fontId="12" fillId="9" borderId="7" xfId="0" applyFont="1" applyFill="1" applyBorder="1" applyAlignment="1">
      <alignment horizontal="right"/>
    </xf>
    <xf numFmtId="164" fontId="14" fillId="0" borderId="6" xfId="0" applyNumberFormat="1" applyFont="1" applyFill="1" applyBorder="1" applyAlignment="1">
      <alignment horizontal="right"/>
    </xf>
    <xf numFmtId="164" fontId="14" fillId="9" borderId="6" xfId="0" applyNumberFormat="1" applyFont="1" applyFill="1" applyBorder="1" applyAlignment="1">
      <alignment horizontal="right"/>
    </xf>
    <xf numFmtId="9" fontId="12" fillId="9" borderId="9" xfId="1" applyNumberFormat="1" applyFont="1" applyFill="1" applyBorder="1"/>
    <xf numFmtId="0" fontId="11" fillId="2" borderId="2" xfId="0" applyFont="1" applyFill="1" applyBorder="1" applyAlignment="1">
      <alignment horizontal="left" vertical="center"/>
    </xf>
    <xf numFmtId="0" fontId="0" fillId="0" borderId="0" xfId="0" applyAlignment="1">
      <alignment horizontal="left" vertical="center"/>
    </xf>
    <xf numFmtId="0" fontId="0" fillId="0" borderId="2" xfId="0" applyFill="1" applyBorder="1"/>
    <xf numFmtId="0" fontId="3" fillId="2" borderId="2" xfId="0" applyFont="1" applyFill="1" applyBorder="1" applyAlignment="1">
      <alignment vertical="center" wrapText="1"/>
    </xf>
    <xf numFmtId="164" fontId="13" fillId="0" borderId="2" xfId="0" applyNumberFormat="1" applyFont="1" applyBorder="1" applyAlignment="1">
      <alignment horizontal="right"/>
    </xf>
    <xf numFmtId="0" fontId="0" fillId="4" borderId="0" xfId="0" applyFill="1"/>
    <xf numFmtId="0" fontId="13" fillId="10" borderId="2" xfId="0" applyFont="1" applyFill="1" applyBorder="1" applyAlignment="1">
      <alignment horizontal="left" wrapText="1" indent="4"/>
    </xf>
    <xf numFmtId="164" fontId="13" fillId="10" borderId="2" xfId="0" applyNumberFormat="1" applyFont="1" applyFill="1" applyBorder="1" applyAlignment="1">
      <alignment horizontal="right"/>
    </xf>
    <xf numFmtId="0" fontId="14" fillId="0" borderId="2" xfId="0" applyFont="1" applyFill="1" applyBorder="1" applyAlignment="1">
      <alignment horizontal="left" wrapText="1" indent="4"/>
    </xf>
    <xf numFmtId="164" fontId="0" fillId="0" borderId="0" xfId="0" applyNumberFormat="1"/>
    <xf numFmtId="164" fontId="3" fillId="0" borderId="2" xfId="0" applyNumberFormat="1" applyFont="1" applyFill="1" applyBorder="1" applyAlignment="1">
      <alignment horizontal="right"/>
    </xf>
    <xf numFmtId="0" fontId="3" fillId="0" borderId="3" xfId="0" applyFont="1" applyFill="1" applyBorder="1" applyAlignment="1">
      <alignment horizontal="left" wrapText="1" indent="6"/>
    </xf>
    <xf numFmtId="0" fontId="14" fillId="9" borderId="2" xfId="0" applyFont="1" applyFill="1" applyBorder="1" applyAlignment="1">
      <alignment horizontal="right" wrapText="1" indent="4"/>
    </xf>
    <xf numFmtId="0" fontId="10" fillId="2" borderId="2" xfId="2" applyFont="1" applyAlignment="1">
      <alignment vertical="top" wrapText="1"/>
    </xf>
    <xf numFmtId="0" fontId="10" fillId="2" borderId="2" xfId="2" applyFont="1" applyAlignment="1">
      <alignment wrapText="1"/>
    </xf>
    <xf numFmtId="0" fontId="17" fillId="0" borderId="0" xfId="0" applyFont="1" applyAlignment="1"/>
    <xf numFmtId="0" fontId="7" fillId="2" borderId="2" xfId="2" applyFont="1" applyAlignment="1">
      <alignment horizontal="center" wrapText="1"/>
    </xf>
    <xf numFmtId="0" fontId="7" fillId="2" borderId="2" xfId="2" applyFont="1" applyAlignment="1">
      <alignment wrapText="1"/>
    </xf>
    <xf numFmtId="0" fontId="9" fillId="2" borderId="11" xfId="2" applyFont="1" applyBorder="1"/>
    <xf numFmtId="0" fontId="9" fillId="2" borderId="12" xfId="2" applyFont="1" applyBorder="1" applyAlignment="1">
      <alignment horizontal="right"/>
    </xf>
    <xf numFmtId="0" fontId="7" fillId="2" borderId="5" xfId="2" applyFont="1" applyBorder="1"/>
    <xf numFmtId="9" fontId="7" fillId="2" borderId="4" xfId="2" applyNumberFormat="1" applyFont="1" applyBorder="1"/>
    <xf numFmtId="0" fontId="7" fillId="2" borderId="8" xfId="2" applyFont="1" applyBorder="1"/>
    <xf numFmtId="9" fontId="7" fillId="2" borderId="7" xfId="2" applyNumberFormat="1" applyFont="1" applyBorder="1"/>
    <xf numFmtId="0" fontId="7" fillId="2" borderId="15" xfId="2" applyFont="1" applyBorder="1"/>
    <xf numFmtId="9" fontId="7" fillId="2" borderId="16" xfId="2" applyNumberFormat="1" applyFont="1" applyBorder="1"/>
    <xf numFmtId="0" fontId="9" fillId="2" borderId="13" xfId="2" applyFont="1" applyBorder="1"/>
    <xf numFmtId="9" fontId="9" fillId="2" borderId="14" xfId="2" applyNumberFormat="1" applyFont="1" applyBorder="1"/>
    <xf numFmtId="0" fontId="4" fillId="0" borderId="0" xfId="0" applyFont="1" applyAlignment="1">
      <alignment wrapText="1"/>
    </xf>
    <xf numFmtId="0" fontId="0" fillId="0" borderId="0" xfId="0"/>
    <xf numFmtId="0" fontId="10" fillId="2" borderId="2" xfId="2" applyFont="1" applyAlignment="1">
      <alignment horizontal="left" vertical="top" wrapText="1"/>
    </xf>
    <xf numFmtId="0" fontId="18" fillId="0" borderId="0" xfId="0" applyFont="1" applyAlignment="1">
      <alignment horizontal="center" wrapText="1"/>
    </xf>
    <xf numFmtId="0" fontId="10" fillId="2" borderId="2" xfId="2" applyFont="1" applyAlignment="1">
      <alignment horizontal="center" wrapText="1"/>
    </xf>
    <xf numFmtId="0" fontId="14" fillId="0" borderId="0" xfId="0" applyFont="1" applyAlignment="1">
      <alignment wrapText="1"/>
    </xf>
    <xf numFmtId="0" fontId="17" fillId="0" borderId="0" xfId="0" applyFont="1"/>
    <xf numFmtId="0" fontId="1" fillId="0" borderId="0" xfId="0" applyFont="1" applyAlignment="1">
      <alignment horizontal="center"/>
    </xf>
    <xf numFmtId="0" fontId="4" fillId="0" borderId="0" xfId="0" applyFont="1" applyAlignment="1">
      <alignment horizontal="left" vertical="center" wrapText="1"/>
    </xf>
    <xf numFmtId="0" fontId="14" fillId="2" borderId="2" xfId="0" applyFont="1" applyFill="1" applyBorder="1" applyAlignment="1">
      <alignment wrapText="1"/>
    </xf>
    <xf numFmtId="0" fontId="6" fillId="2" borderId="2" xfId="0" applyFont="1" applyFill="1" applyBorder="1" applyAlignment="1">
      <alignment horizontal="center" wrapText="1"/>
    </xf>
    <xf numFmtId="0" fontId="1" fillId="2" borderId="2" xfId="0" applyFont="1" applyFill="1" applyBorder="1" applyAlignment="1">
      <alignment horizontal="center" wrapText="1"/>
    </xf>
    <xf numFmtId="0" fontId="1" fillId="2" borderId="2" xfId="0" applyFont="1" applyFill="1" applyBorder="1" applyAlignment="1">
      <alignment horizontal="center"/>
    </xf>
    <xf numFmtId="0" fontId="3" fillId="2" borderId="2" xfId="0" applyFont="1" applyFill="1" applyBorder="1" applyAlignment="1">
      <alignment horizontal="left" vertical="center" wrapText="1"/>
    </xf>
    <xf numFmtId="0" fontId="14" fillId="2" borderId="2" xfId="3" applyFont="1" applyAlignment="1">
      <alignment wrapText="1"/>
    </xf>
    <xf numFmtId="0" fontId="17" fillId="2" borderId="2" xfId="3" applyFont="1"/>
    <xf numFmtId="0" fontId="6" fillId="2" borderId="2" xfId="3" applyFont="1" applyAlignment="1">
      <alignment horizontal="center"/>
    </xf>
    <xf numFmtId="0" fontId="13" fillId="2" borderId="2" xfId="3" applyFont="1" applyAlignment="1">
      <alignment horizontal="left" vertical="center" wrapText="1"/>
    </xf>
    <xf numFmtId="0" fontId="6" fillId="0" borderId="0" xfId="0" applyFont="1" applyAlignment="1">
      <alignment horizontal="center" vertical="center" wrapText="1"/>
    </xf>
    <xf numFmtId="0" fontId="6" fillId="0" borderId="10" xfId="0" applyFont="1" applyBorder="1" applyAlignment="1">
      <alignment horizontal="center"/>
    </xf>
    <xf numFmtId="0" fontId="13" fillId="0" borderId="0" xfId="0" applyFont="1" applyAlignment="1">
      <alignment horizontal="left" vertical="center" wrapText="1"/>
    </xf>
    <xf numFmtId="0" fontId="13" fillId="0" borderId="0" xfId="0" applyFont="1" applyAlignment="1">
      <alignment vertical="center" wrapText="1"/>
    </xf>
    <xf numFmtId="0" fontId="0" fillId="0" borderId="0" xfId="0" applyAlignment="1">
      <alignment vertical="center"/>
    </xf>
    <xf numFmtId="0" fontId="6" fillId="0" borderId="0" xfId="0" applyFont="1" applyAlignment="1">
      <alignment horizontal="center"/>
    </xf>
    <xf numFmtId="0" fontId="6" fillId="0" borderId="0" xfId="0" applyFont="1" applyAlignment="1">
      <alignment horizontal="center" wrapText="1"/>
    </xf>
  </cellXfs>
  <cellStyles count="4">
    <cellStyle name="Normal" xfId="0" builtinId="0"/>
    <cellStyle name="Normal 2" xfId="2" xr:uid="{4114FF0B-2A73-40DF-91B8-4E398C462B0F}"/>
    <cellStyle name="Normal 3" xfId="3" xr:uid="{AB00AE8C-FA14-45CB-8867-1D2A6F869957}"/>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31750</xdr:colOff>
      <xdr:row>0</xdr:row>
      <xdr:rowOff>146050</xdr:rowOff>
    </xdr:from>
    <xdr:to>
      <xdr:col>12</xdr:col>
      <xdr:colOff>488950</xdr:colOff>
      <xdr:row>22</xdr:row>
      <xdr:rowOff>68781</xdr:rowOff>
    </xdr:to>
    <xdr:pic>
      <xdr:nvPicPr>
        <xdr:cNvPr id="2" name="Picture 2">
          <a:extLst>
            <a:ext uri="{FF2B5EF4-FFF2-40B4-BE49-F238E27FC236}">
              <a16:creationId xmlns:a16="http://schemas.microsoft.com/office/drawing/2014/main" id="{FAD272AA-B877-4E3A-82EB-4E57D8673D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19550" y="146050"/>
          <a:ext cx="5334000" cy="5097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8A489-8D23-49CA-93BE-686A0A0E1B28}">
  <dimension ref="A1:G16"/>
  <sheetViews>
    <sheetView showGridLines="0" tabSelected="1" workbookViewId="0">
      <selection activeCell="A15" sqref="A15:B15"/>
    </sheetView>
  </sheetViews>
  <sheetFormatPr defaultRowHeight="14.5" x14ac:dyDescent="0.35"/>
  <cols>
    <col min="1" max="1" width="30.90625" customWidth="1"/>
  </cols>
  <sheetData>
    <row r="1" spans="1:7" s="273" customFormat="1" ht="37.5" customHeight="1" x14ac:dyDescent="0.35">
      <c r="A1" s="349" t="s">
        <v>105</v>
      </c>
      <c r="B1" s="349"/>
      <c r="C1" s="333"/>
      <c r="D1" s="333"/>
      <c r="E1" s="333"/>
    </row>
    <row r="2" spans="1:7" x14ac:dyDescent="0.35">
      <c r="A2" s="350" t="s">
        <v>103</v>
      </c>
      <c r="B2" s="350"/>
      <c r="C2" s="335"/>
      <c r="D2" s="335"/>
      <c r="E2" s="335"/>
    </row>
    <row r="3" spans="1:7" s="273" customFormat="1" ht="15" thickBot="1" x14ac:dyDescent="0.4">
      <c r="A3" s="334"/>
      <c r="B3" s="334"/>
      <c r="C3" s="335"/>
      <c r="D3" s="335"/>
      <c r="E3" s="335"/>
    </row>
    <row r="4" spans="1:7" x14ac:dyDescent="0.35">
      <c r="A4" s="336" t="s">
        <v>106</v>
      </c>
      <c r="B4" s="337" t="s">
        <v>104</v>
      </c>
    </row>
    <row r="5" spans="1:7" x14ac:dyDescent="0.35">
      <c r="A5" s="338" t="s">
        <v>50</v>
      </c>
      <c r="B5" s="339">
        <f>'Table 69 CompSci&amp;Math'!C25</f>
        <v>0.87387466269225667</v>
      </c>
    </row>
    <row r="6" spans="1:7" x14ac:dyDescent="0.35">
      <c r="A6" s="340" t="s">
        <v>47</v>
      </c>
      <c r="B6" s="341">
        <f>'Table 69 CompSci&amp;Math'!D25</f>
        <v>0.68364716189708241</v>
      </c>
    </row>
    <row r="7" spans="1:7" x14ac:dyDescent="0.35">
      <c r="A7" s="340" t="s">
        <v>49</v>
      </c>
      <c r="B7" s="341">
        <f>'Table 72 LifeSci'!E30</f>
        <v>0.65957757102640113</v>
      </c>
    </row>
    <row r="8" spans="1:7" x14ac:dyDescent="0.35">
      <c r="A8" s="340" t="s">
        <v>48</v>
      </c>
      <c r="B8" s="341">
        <f>'Table 74-Psych'!E17</f>
        <v>0.64643479403735793</v>
      </c>
    </row>
    <row r="9" spans="1:7" x14ac:dyDescent="0.35">
      <c r="A9" s="340" t="s">
        <v>46</v>
      </c>
      <c r="B9" s="341">
        <f>'Table 71 Environmental'!B23</f>
        <v>0.61158082529359359</v>
      </c>
    </row>
    <row r="10" spans="1:7" x14ac:dyDescent="0.35">
      <c r="A10" s="340" t="s">
        <v>5</v>
      </c>
      <c r="B10" s="341">
        <f>'Table 70 ENG'!B28</f>
        <v>0.43110619493531049</v>
      </c>
    </row>
    <row r="11" spans="1:7" x14ac:dyDescent="0.35">
      <c r="A11" s="342" t="s">
        <v>45</v>
      </c>
      <c r="B11" s="343">
        <f>'Table 73-PhysSci'!B26</f>
        <v>0.3923291770243324</v>
      </c>
    </row>
    <row r="12" spans="1:7" ht="15" thickBot="1" x14ac:dyDescent="0.4">
      <c r="A12" s="344" t="s">
        <v>44</v>
      </c>
      <c r="B12" s="345">
        <f>'Table 67 All S&amp;E'!B32</f>
        <v>0.23908188692669644</v>
      </c>
    </row>
    <row r="13" spans="1:7" x14ac:dyDescent="0.35">
      <c r="A13" s="240"/>
      <c r="B13" s="240"/>
      <c r="C13" s="240"/>
      <c r="D13" s="240"/>
      <c r="E13" s="240"/>
    </row>
    <row r="14" spans="1:7" ht="40" customHeight="1" x14ac:dyDescent="0.35">
      <c r="A14" s="348" t="s">
        <v>51</v>
      </c>
      <c r="B14" s="348"/>
      <c r="C14" s="331"/>
      <c r="D14" s="331"/>
      <c r="E14" s="331"/>
    </row>
    <row r="15" spans="1:7" ht="42" customHeight="1" x14ac:dyDescent="0.35">
      <c r="A15" s="348" t="s">
        <v>52</v>
      </c>
      <c r="B15" s="348"/>
      <c r="C15" s="332"/>
      <c r="D15" s="332"/>
      <c r="E15" s="332"/>
    </row>
    <row r="16" spans="1:7" ht="27" customHeight="1" x14ac:dyDescent="0.35">
      <c r="A16" s="346"/>
      <c r="B16" s="347"/>
      <c r="C16" s="347"/>
      <c r="D16" s="347"/>
      <c r="E16" s="347"/>
      <c r="F16" s="347"/>
      <c r="G16" s="347"/>
    </row>
  </sheetData>
  <mergeCells count="5">
    <mergeCell ref="A16:G16"/>
    <mergeCell ref="A14:B14"/>
    <mergeCell ref="A15:B15"/>
    <mergeCell ref="A1:B1"/>
    <mergeCell ref="A2:B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5"/>
  <sheetViews>
    <sheetView showGridLines="0" workbookViewId="0">
      <selection activeCell="A33" sqref="A33:G33"/>
    </sheetView>
  </sheetViews>
  <sheetFormatPr defaultRowHeight="14.5" x14ac:dyDescent="0.35"/>
  <cols>
    <col min="1" max="1" width="48.81640625" customWidth="1"/>
    <col min="2" max="2" width="14.453125" customWidth="1"/>
    <col min="3" max="3" width="15.54296875" customWidth="1"/>
    <col min="4" max="10" width="14.453125" customWidth="1"/>
  </cols>
  <sheetData>
    <row r="1" spans="1:10" x14ac:dyDescent="0.35">
      <c r="A1" s="353" t="s">
        <v>0</v>
      </c>
      <c r="B1" s="353"/>
      <c r="C1" s="353"/>
      <c r="D1" s="353"/>
      <c r="E1" s="353"/>
      <c r="F1" s="353"/>
      <c r="G1" s="353"/>
      <c r="H1" s="353"/>
      <c r="I1" s="353"/>
      <c r="J1" s="353"/>
    </row>
    <row r="2" spans="1:10" x14ac:dyDescent="0.35">
      <c r="A2" s="353" t="s">
        <v>1</v>
      </c>
      <c r="B2" s="353"/>
      <c r="C2" s="353"/>
      <c r="D2" s="353"/>
      <c r="E2" s="353"/>
      <c r="F2" s="353"/>
      <c r="G2" s="353"/>
      <c r="H2" s="353"/>
      <c r="I2" s="353"/>
      <c r="J2" s="353"/>
    </row>
    <row r="3" spans="1:10" ht="42" customHeight="1" x14ac:dyDescent="0.35">
      <c r="A3" s="2" t="s">
        <v>2</v>
      </c>
      <c r="B3" s="1" t="s">
        <v>3</v>
      </c>
      <c r="C3" s="1" t="s">
        <v>4</v>
      </c>
      <c r="D3" s="1" t="s">
        <v>5</v>
      </c>
      <c r="E3" s="1" t="s">
        <v>6</v>
      </c>
      <c r="F3" s="1" t="s">
        <v>7</v>
      </c>
      <c r="G3" s="1" t="s">
        <v>8</v>
      </c>
      <c r="H3" s="1" t="s">
        <v>9</v>
      </c>
      <c r="I3" s="1" t="s">
        <v>10</v>
      </c>
      <c r="J3" s="253" t="s">
        <v>11</v>
      </c>
    </row>
    <row r="4" spans="1:10" x14ac:dyDescent="0.35">
      <c r="A4" s="285" t="s">
        <v>12</v>
      </c>
      <c r="B4" s="284">
        <v>17440836.5</v>
      </c>
      <c r="C4" s="7">
        <v>1177972.6000000001</v>
      </c>
      <c r="D4" s="8">
        <v>1570959.1</v>
      </c>
      <c r="E4" s="9">
        <v>1111136.7</v>
      </c>
      <c r="F4" s="10">
        <v>9813329.3000000007</v>
      </c>
      <c r="G4" s="11">
        <v>2084164.9</v>
      </c>
      <c r="H4" s="12">
        <v>722576.4</v>
      </c>
      <c r="I4" s="13">
        <v>232237.8</v>
      </c>
      <c r="J4" s="14">
        <v>728459.7</v>
      </c>
    </row>
    <row r="5" spans="1:10" x14ac:dyDescent="0.35">
      <c r="A5" s="3" t="s">
        <v>13</v>
      </c>
      <c r="B5" s="15" t="s">
        <v>14</v>
      </c>
      <c r="C5" s="16" t="s">
        <v>14</v>
      </c>
      <c r="D5" s="17" t="s">
        <v>14</v>
      </c>
      <c r="E5" s="18" t="s">
        <v>14</v>
      </c>
      <c r="F5" s="19" t="s">
        <v>14</v>
      </c>
      <c r="G5" s="20" t="s">
        <v>14</v>
      </c>
      <c r="H5" s="21" t="s">
        <v>14</v>
      </c>
      <c r="I5" s="22" t="s">
        <v>14</v>
      </c>
      <c r="J5" s="23" t="s">
        <v>14</v>
      </c>
    </row>
    <row r="6" spans="1:10" x14ac:dyDescent="0.35">
      <c r="A6" s="4" t="s">
        <v>15</v>
      </c>
      <c r="B6" s="24">
        <v>316484.59999999998</v>
      </c>
      <c r="C6" s="25">
        <v>371.9</v>
      </c>
      <c r="D6" s="26">
        <v>15740.4</v>
      </c>
      <c r="E6" s="27">
        <v>2620.6</v>
      </c>
      <c r="F6" s="28">
        <v>263235.59999999998</v>
      </c>
      <c r="G6" s="29">
        <v>8106.3</v>
      </c>
      <c r="H6" s="30">
        <v>0</v>
      </c>
      <c r="I6" s="31">
        <v>26409.8</v>
      </c>
      <c r="J6" s="32">
        <v>0</v>
      </c>
    </row>
    <row r="7" spans="1:10" x14ac:dyDescent="0.35">
      <c r="A7" s="5" t="s">
        <v>16</v>
      </c>
      <c r="B7" s="33">
        <v>56859.9</v>
      </c>
      <c r="C7" s="34">
        <v>73.900000000000006</v>
      </c>
      <c r="D7" s="35">
        <v>511.7</v>
      </c>
      <c r="E7" s="36">
        <v>250.2</v>
      </c>
      <c r="F7" s="37">
        <v>52237.2</v>
      </c>
      <c r="G7" s="38">
        <v>3650.4</v>
      </c>
      <c r="H7" s="39">
        <v>0</v>
      </c>
      <c r="I7" s="40">
        <v>136.5</v>
      </c>
      <c r="J7" s="41">
        <v>0</v>
      </c>
    </row>
    <row r="8" spans="1:10" x14ac:dyDescent="0.35">
      <c r="A8" s="5" t="s">
        <v>17</v>
      </c>
      <c r="B8" s="42">
        <v>8885.2999999999993</v>
      </c>
      <c r="C8" s="43">
        <v>0</v>
      </c>
      <c r="D8" s="44">
        <v>0</v>
      </c>
      <c r="E8" s="45">
        <v>0</v>
      </c>
      <c r="F8" s="46">
        <v>8885.2999999999993</v>
      </c>
      <c r="G8" s="47">
        <v>0</v>
      </c>
      <c r="H8" s="48">
        <v>0</v>
      </c>
      <c r="I8" s="49">
        <v>0</v>
      </c>
      <c r="J8" s="50">
        <v>0</v>
      </c>
    </row>
    <row r="9" spans="1:10" x14ac:dyDescent="0.35">
      <c r="A9" s="5" t="s">
        <v>18</v>
      </c>
      <c r="B9" s="51">
        <v>4529.5</v>
      </c>
      <c r="C9" s="52">
        <v>298</v>
      </c>
      <c r="D9" s="53">
        <v>127</v>
      </c>
      <c r="E9" s="54">
        <v>884.5</v>
      </c>
      <c r="F9" s="55">
        <v>2054.1</v>
      </c>
      <c r="G9" s="56">
        <v>710</v>
      </c>
      <c r="H9" s="57">
        <v>0</v>
      </c>
      <c r="I9" s="58">
        <v>456</v>
      </c>
      <c r="J9" s="59">
        <v>0</v>
      </c>
    </row>
    <row r="10" spans="1:10" x14ac:dyDescent="0.35">
      <c r="A10" s="5" t="s">
        <v>19</v>
      </c>
      <c r="B10" s="60">
        <v>246209.8</v>
      </c>
      <c r="C10" s="61">
        <v>0</v>
      </c>
      <c r="D10" s="62">
        <v>15101.6</v>
      </c>
      <c r="E10" s="63">
        <v>1486</v>
      </c>
      <c r="F10" s="64">
        <v>200059</v>
      </c>
      <c r="G10" s="65">
        <v>3745.9</v>
      </c>
      <c r="H10" s="66">
        <v>0</v>
      </c>
      <c r="I10" s="67">
        <v>25817.4</v>
      </c>
      <c r="J10" s="68">
        <v>0</v>
      </c>
    </row>
    <row r="11" spans="1:10" x14ac:dyDescent="0.35">
      <c r="A11" s="4" t="s">
        <v>20</v>
      </c>
      <c r="B11" s="69">
        <v>1282260.7</v>
      </c>
      <c r="C11" s="70">
        <v>220572.1</v>
      </c>
      <c r="D11" s="71">
        <v>320585.40000000002</v>
      </c>
      <c r="E11" s="72">
        <v>65621</v>
      </c>
      <c r="F11" s="73">
        <v>128465.9</v>
      </c>
      <c r="G11" s="74">
        <v>260956.4</v>
      </c>
      <c r="H11" s="75">
        <v>16068.3</v>
      </c>
      <c r="I11" s="76">
        <v>12485.3</v>
      </c>
      <c r="J11" s="77">
        <v>257506.2</v>
      </c>
    </row>
    <row r="12" spans="1:10" x14ac:dyDescent="0.35">
      <c r="A12" s="5" t="s">
        <v>21</v>
      </c>
      <c r="B12" s="78">
        <v>227119.4</v>
      </c>
      <c r="C12" s="79">
        <v>93036.7</v>
      </c>
      <c r="D12" s="80">
        <v>43064.4</v>
      </c>
      <c r="E12" s="81">
        <v>0</v>
      </c>
      <c r="F12" s="82">
        <v>40242.199999999997</v>
      </c>
      <c r="G12" s="83">
        <v>38751.300000000003</v>
      </c>
      <c r="H12" s="84">
        <v>0</v>
      </c>
      <c r="I12" s="85">
        <v>0</v>
      </c>
      <c r="J12" s="86">
        <v>12024.9</v>
      </c>
    </row>
    <row r="13" spans="1:10" x14ac:dyDescent="0.35">
      <c r="A13" s="5" t="s">
        <v>22</v>
      </c>
      <c r="B13" s="87">
        <v>318082.7</v>
      </c>
      <c r="C13" s="88">
        <v>37443.699999999997</v>
      </c>
      <c r="D13" s="89">
        <v>82562.100000000006</v>
      </c>
      <c r="E13" s="90">
        <v>7930.7</v>
      </c>
      <c r="F13" s="91">
        <v>25104.1</v>
      </c>
      <c r="G13" s="92">
        <v>158255.1</v>
      </c>
      <c r="H13" s="93">
        <v>10.5</v>
      </c>
      <c r="I13" s="94">
        <v>0</v>
      </c>
      <c r="J13" s="95">
        <v>6776.5</v>
      </c>
    </row>
    <row r="14" spans="1:10" x14ac:dyDescent="0.35">
      <c r="A14" s="5" t="s">
        <v>23</v>
      </c>
      <c r="B14" s="96">
        <v>228101.8</v>
      </c>
      <c r="C14" s="97">
        <v>12809</v>
      </c>
      <c r="D14" s="98">
        <v>11899.9</v>
      </c>
      <c r="E14" s="99">
        <v>868.1</v>
      </c>
      <c r="F14" s="100">
        <v>19703.400000000001</v>
      </c>
      <c r="G14" s="101">
        <v>13338.1</v>
      </c>
      <c r="H14" s="102">
        <v>0</v>
      </c>
      <c r="I14" s="103">
        <v>2210.8000000000002</v>
      </c>
      <c r="J14" s="104">
        <v>167272.5</v>
      </c>
    </row>
    <row r="15" spans="1:10" x14ac:dyDescent="0.35">
      <c r="A15" s="5" t="s">
        <v>24</v>
      </c>
      <c r="B15" s="105">
        <v>347948.3</v>
      </c>
      <c r="C15" s="106">
        <v>45613.7</v>
      </c>
      <c r="D15" s="107">
        <v>139413.70000000001</v>
      </c>
      <c r="E15" s="108">
        <v>50502.5</v>
      </c>
      <c r="F15" s="109">
        <v>27348</v>
      </c>
      <c r="G15" s="110">
        <v>14105.5</v>
      </c>
      <c r="H15" s="111">
        <v>10379.6</v>
      </c>
      <c r="I15" s="112">
        <v>100</v>
      </c>
      <c r="J15" s="113">
        <v>60485.4</v>
      </c>
    </row>
    <row r="16" spans="1:10" x14ac:dyDescent="0.35">
      <c r="A16" s="5" t="s">
        <v>25</v>
      </c>
      <c r="B16" s="114">
        <v>161008.5</v>
      </c>
      <c r="C16" s="115">
        <v>31669.1</v>
      </c>
      <c r="D16" s="116">
        <v>43645.2</v>
      </c>
      <c r="E16" s="117">
        <v>6319.8</v>
      </c>
      <c r="F16" s="118">
        <v>16068.2</v>
      </c>
      <c r="G16" s="119">
        <v>36506.5</v>
      </c>
      <c r="H16" s="120">
        <v>5678.2</v>
      </c>
      <c r="I16" s="121">
        <v>10174.6</v>
      </c>
      <c r="J16" s="122">
        <v>10946.9</v>
      </c>
    </row>
    <row r="17" spans="1:10" x14ac:dyDescent="0.35">
      <c r="A17" s="4" t="s">
        <v>26</v>
      </c>
      <c r="B17" s="123">
        <v>841869.9</v>
      </c>
      <c r="C17" s="124">
        <v>14466.8</v>
      </c>
      <c r="D17" s="125">
        <v>32739.1</v>
      </c>
      <c r="E17" s="126">
        <v>33802.1</v>
      </c>
      <c r="F17" s="127">
        <v>141398.70000000001</v>
      </c>
      <c r="G17" s="128">
        <v>543653.6</v>
      </c>
      <c r="H17" s="129">
        <v>0</v>
      </c>
      <c r="I17" s="130">
        <v>0</v>
      </c>
      <c r="J17" s="131">
        <v>75809.600000000006</v>
      </c>
    </row>
    <row r="18" spans="1:10" x14ac:dyDescent="0.35">
      <c r="A18" s="5" t="s">
        <v>27</v>
      </c>
      <c r="B18" s="132">
        <v>1491.7</v>
      </c>
      <c r="C18" s="133">
        <v>0</v>
      </c>
      <c r="D18" s="134">
        <v>1491.7</v>
      </c>
      <c r="E18" s="135">
        <v>0</v>
      </c>
      <c r="F18" s="136">
        <v>0</v>
      </c>
      <c r="G18" s="137">
        <v>0</v>
      </c>
      <c r="H18" s="138">
        <v>0</v>
      </c>
      <c r="I18" s="139">
        <v>0</v>
      </c>
      <c r="J18" s="140">
        <v>0</v>
      </c>
    </row>
    <row r="19" spans="1:10" x14ac:dyDescent="0.35">
      <c r="A19" s="5" t="s">
        <v>28</v>
      </c>
      <c r="B19" s="141">
        <v>33081.599999999999</v>
      </c>
      <c r="C19" s="142">
        <v>0</v>
      </c>
      <c r="D19" s="143">
        <v>0</v>
      </c>
      <c r="E19" s="144">
        <v>0</v>
      </c>
      <c r="F19" s="145">
        <v>0</v>
      </c>
      <c r="G19" s="146">
        <v>33081.599999999999</v>
      </c>
      <c r="H19" s="147">
        <v>0</v>
      </c>
      <c r="I19" s="148">
        <v>0</v>
      </c>
      <c r="J19" s="149">
        <v>0</v>
      </c>
    </row>
    <row r="20" spans="1:10" x14ac:dyDescent="0.35">
      <c r="A20" s="5" t="s">
        <v>29</v>
      </c>
      <c r="B20" s="150">
        <v>6990.8</v>
      </c>
      <c r="C20" s="151">
        <v>1990.8</v>
      </c>
      <c r="D20" s="152">
        <v>1250</v>
      </c>
      <c r="E20" s="153">
        <v>0</v>
      </c>
      <c r="F20" s="154">
        <v>0</v>
      </c>
      <c r="G20" s="155">
        <v>3750</v>
      </c>
      <c r="H20" s="156">
        <v>0</v>
      </c>
      <c r="I20" s="157">
        <v>0</v>
      </c>
      <c r="J20" s="158">
        <v>0</v>
      </c>
    </row>
    <row r="21" spans="1:10" x14ac:dyDescent="0.35">
      <c r="A21" s="6" t="s">
        <v>30</v>
      </c>
      <c r="B21" s="159">
        <v>6990.8</v>
      </c>
      <c r="C21" s="160">
        <v>1990.8</v>
      </c>
      <c r="D21" s="161">
        <v>1250</v>
      </c>
      <c r="E21" s="162">
        <v>0</v>
      </c>
      <c r="F21" s="163">
        <v>0</v>
      </c>
      <c r="G21" s="164">
        <v>3750</v>
      </c>
      <c r="H21" s="165">
        <v>0</v>
      </c>
      <c r="I21" s="166">
        <v>0</v>
      </c>
      <c r="J21" s="167">
        <v>0</v>
      </c>
    </row>
    <row r="22" spans="1:10" x14ac:dyDescent="0.35">
      <c r="A22" s="5" t="s">
        <v>31</v>
      </c>
      <c r="B22" s="168">
        <v>800305.9</v>
      </c>
      <c r="C22" s="169">
        <v>12476</v>
      </c>
      <c r="D22" s="170">
        <v>29997.4</v>
      </c>
      <c r="E22" s="171">
        <v>33802.1</v>
      </c>
      <c r="F22" s="172">
        <v>141398.70000000001</v>
      </c>
      <c r="G22" s="173">
        <v>506822</v>
      </c>
      <c r="H22" s="174">
        <v>0</v>
      </c>
      <c r="I22" s="175">
        <v>0</v>
      </c>
      <c r="J22" s="176">
        <v>75809.600000000006</v>
      </c>
    </row>
    <row r="23" spans="1:10" x14ac:dyDescent="0.35">
      <c r="A23" s="4" t="s">
        <v>32</v>
      </c>
      <c r="B23" s="177">
        <v>10155570.5</v>
      </c>
      <c r="C23" s="178">
        <v>30832.1</v>
      </c>
      <c r="D23" s="179">
        <v>498255.8</v>
      </c>
      <c r="E23" s="180">
        <v>115062.39999999999</v>
      </c>
      <c r="F23" s="181">
        <v>8655935</v>
      </c>
      <c r="G23" s="182">
        <v>41825.599999999999</v>
      </c>
      <c r="H23" s="183">
        <v>673294.7</v>
      </c>
      <c r="I23" s="184">
        <v>42494.1</v>
      </c>
      <c r="J23" s="185">
        <v>97870.8</v>
      </c>
    </row>
    <row r="24" spans="1:10" x14ac:dyDescent="0.35">
      <c r="A24" s="5" t="s">
        <v>33</v>
      </c>
      <c r="B24" s="186">
        <v>31090.9</v>
      </c>
      <c r="C24" s="187">
        <v>0</v>
      </c>
      <c r="D24" s="188">
        <v>0</v>
      </c>
      <c r="E24" s="189">
        <v>14777.1</v>
      </c>
      <c r="F24" s="190">
        <v>4084.5</v>
      </c>
      <c r="G24" s="191">
        <v>0</v>
      </c>
      <c r="H24" s="192">
        <v>0</v>
      </c>
      <c r="I24" s="193">
        <v>0</v>
      </c>
      <c r="J24" s="194">
        <v>12229.2</v>
      </c>
    </row>
    <row r="25" spans="1:10" x14ac:dyDescent="0.35">
      <c r="A25" s="329" t="s">
        <v>34</v>
      </c>
      <c r="B25" s="281">
        <v>10124479.6</v>
      </c>
      <c r="C25" s="281">
        <v>30832.1</v>
      </c>
      <c r="D25" s="281">
        <v>498255.8</v>
      </c>
      <c r="E25" s="281">
        <v>100285.3</v>
      </c>
      <c r="F25" s="281">
        <v>8651850.4000000004</v>
      </c>
      <c r="G25" s="281">
        <v>41825.599999999999</v>
      </c>
      <c r="H25" s="281">
        <v>673294.7</v>
      </c>
      <c r="I25" s="281">
        <v>42494.1</v>
      </c>
      <c r="J25" s="281">
        <v>85641.5</v>
      </c>
    </row>
    <row r="26" spans="1:10" x14ac:dyDescent="0.35">
      <c r="A26" s="4" t="s">
        <v>35</v>
      </c>
      <c r="B26" s="195">
        <v>36196.800000000003</v>
      </c>
      <c r="C26" s="196">
        <v>2643.2</v>
      </c>
      <c r="D26" s="197">
        <v>25410.9</v>
      </c>
      <c r="E26" s="198">
        <v>0</v>
      </c>
      <c r="F26" s="199">
        <v>661.6</v>
      </c>
      <c r="G26" s="200">
        <v>0</v>
      </c>
      <c r="H26" s="201">
        <v>0</v>
      </c>
      <c r="I26" s="202">
        <v>2077.9</v>
      </c>
      <c r="J26" s="203">
        <v>5403.2</v>
      </c>
    </row>
    <row r="27" spans="1:10" x14ac:dyDescent="0.35">
      <c r="A27" s="5" t="s">
        <v>36</v>
      </c>
      <c r="B27" s="204">
        <v>5129.8999999999996</v>
      </c>
      <c r="C27" s="205">
        <v>0</v>
      </c>
      <c r="D27" s="206">
        <v>0</v>
      </c>
      <c r="E27" s="207">
        <v>0</v>
      </c>
      <c r="F27" s="208">
        <v>0</v>
      </c>
      <c r="G27" s="209">
        <v>0</v>
      </c>
      <c r="H27" s="210">
        <v>0</v>
      </c>
      <c r="I27" s="211">
        <v>0</v>
      </c>
      <c r="J27" s="212">
        <v>5129.8999999999996</v>
      </c>
    </row>
    <row r="28" spans="1:10" x14ac:dyDescent="0.35">
      <c r="A28" s="5" t="s">
        <v>37</v>
      </c>
      <c r="B28" s="213">
        <v>31066.9</v>
      </c>
      <c r="C28" s="214">
        <v>2643.2</v>
      </c>
      <c r="D28" s="215">
        <v>25410.9</v>
      </c>
      <c r="E28" s="216">
        <v>0</v>
      </c>
      <c r="F28" s="217">
        <v>661.6</v>
      </c>
      <c r="G28" s="218">
        <v>0</v>
      </c>
      <c r="H28" s="219">
        <v>0</v>
      </c>
      <c r="I28" s="220">
        <v>2077.9</v>
      </c>
      <c r="J28" s="221">
        <v>273.39999999999998</v>
      </c>
    </row>
    <row r="29" spans="1:10" x14ac:dyDescent="0.35">
      <c r="A29" s="3" t="s">
        <v>38</v>
      </c>
      <c r="B29" s="222" t="s">
        <v>14</v>
      </c>
      <c r="C29" s="223" t="s">
        <v>14</v>
      </c>
      <c r="D29" s="224" t="s">
        <v>14</v>
      </c>
      <c r="E29" s="225" t="s">
        <v>14</v>
      </c>
      <c r="F29" s="226" t="s">
        <v>14</v>
      </c>
      <c r="G29" s="227" t="s">
        <v>14</v>
      </c>
      <c r="H29" s="228" t="s">
        <v>14</v>
      </c>
      <c r="I29" s="229" t="s">
        <v>14</v>
      </c>
      <c r="J29" s="230" t="s">
        <v>14</v>
      </c>
    </row>
    <row r="30" spans="1:10" x14ac:dyDescent="0.35">
      <c r="A30" s="4" t="s">
        <v>39</v>
      </c>
      <c r="B30" s="231">
        <v>638666</v>
      </c>
      <c r="C30" s="232">
        <v>0</v>
      </c>
      <c r="D30" s="233">
        <v>977.4</v>
      </c>
      <c r="E30" s="234">
        <v>214480.7</v>
      </c>
      <c r="F30" s="235">
        <v>11263.6</v>
      </c>
      <c r="G30" s="236">
        <v>411944.3</v>
      </c>
      <c r="H30" s="237">
        <v>0</v>
      </c>
      <c r="I30" s="238">
        <v>0</v>
      </c>
      <c r="J30" s="239">
        <v>0</v>
      </c>
    </row>
    <row r="31" spans="1:10" x14ac:dyDescent="0.35">
      <c r="A31" s="286" t="s">
        <v>40</v>
      </c>
      <c r="B31" s="284">
        <v>4169788.1</v>
      </c>
      <c r="C31" s="281">
        <v>909086.4</v>
      </c>
      <c r="D31" s="281">
        <v>677250.2</v>
      </c>
      <c r="E31" s="281">
        <v>679549.9</v>
      </c>
      <c r="F31" s="281">
        <v>612368.9</v>
      </c>
      <c r="G31" s="281">
        <v>817678.7</v>
      </c>
      <c r="H31" s="281">
        <v>33213.300000000003</v>
      </c>
      <c r="I31" s="281">
        <v>148770.70000000001</v>
      </c>
      <c r="J31" s="281">
        <v>291869.90000000002</v>
      </c>
    </row>
    <row r="32" spans="1:10" s="273" customFormat="1" x14ac:dyDescent="0.35">
      <c r="A32" s="330" t="s">
        <v>102</v>
      </c>
      <c r="B32" s="309">
        <f>B31/B4</f>
        <v>0.23908188692669644</v>
      </c>
      <c r="C32" s="328"/>
      <c r="D32" s="328"/>
      <c r="E32" s="328"/>
      <c r="F32" s="328"/>
      <c r="G32" s="328"/>
      <c r="H32" s="328"/>
      <c r="I32" s="328"/>
      <c r="J32" s="328"/>
    </row>
    <row r="33" spans="1:10" x14ac:dyDescent="0.35">
      <c r="A33" s="346" t="s">
        <v>41</v>
      </c>
      <c r="B33" s="347"/>
      <c r="C33" s="347"/>
      <c r="D33" s="347"/>
      <c r="E33" s="347"/>
      <c r="F33" s="347"/>
      <c r="G33" s="347"/>
    </row>
    <row r="34" spans="1:10" ht="35" customHeight="1" x14ac:dyDescent="0.35">
      <c r="A34" s="354" t="s">
        <v>42</v>
      </c>
      <c r="B34" s="354"/>
      <c r="C34" s="354"/>
      <c r="D34" s="354"/>
      <c r="E34" s="354"/>
      <c r="F34" s="354"/>
      <c r="G34" s="354"/>
      <c r="H34" s="354"/>
      <c r="I34" s="354"/>
      <c r="J34" s="354"/>
    </row>
    <row r="35" spans="1:10" ht="15" customHeight="1" x14ac:dyDescent="0.35">
      <c r="A35" s="351" t="s">
        <v>43</v>
      </c>
      <c r="B35" s="352"/>
      <c r="C35" s="352"/>
      <c r="D35" s="352"/>
      <c r="E35" s="352"/>
      <c r="F35" s="352"/>
      <c r="G35" s="352"/>
    </row>
  </sheetData>
  <mergeCells count="5">
    <mergeCell ref="A33:G33"/>
    <mergeCell ref="A35:G35"/>
    <mergeCell ref="A1:J1"/>
    <mergeCell ref="A2:J2"/>
    <mergeCell ref="A34:J3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F7F81-A66F-403C-B7AD-A4B7FFC2EB4C}">
  <dimension ref="A1:I28"/>
  <sheetViews>
    <sheetView showGridLines="0" workbookViewId="0">
      <selection activeCell="A27" sqref="A27:E27"/>
    </sheetView>
  </sheetViews>
  <sheetFormatPr defaultRowHeight="14.5" x14ac:dyDescent="0.35"/>
  <cols>
    <col min="1" max="1" width="52.81640625" customWidth="1"/>
    <col min="2" max="5" width="13.81640625" customWidth="1"/>
  </cols>
  <sheetData>
    <row r="1" spans="1:9" ht="32" customHeight="1" x14ac:dyDescent="0.35">
      <c r="A1" s="356" t="s">
        <v>87</v>
      </c>
      <c r="B1" s="357"/>
      <c r="C1" s="357"/>
      <c r="D1" s="357"/>
      <c r="E1" s="357"/>
      <c r="F1" s="241"/>
      <c r="G1" s="241"/>
      <c r="H1" s="241"/>
      <c r="I1" s="241"/>
    </row>
    <row r="2" spans="1:9" x14ac:dyDescent="0.35">
      <c r="A2" s="358" t="s">
        <v>1</v>
      </c>
      <c r="B2" s="358"/>
      <c r="C2" s="358"/>
      <c r="D2" s="358"/>
      <c r="E2" s="358"/>
      <c r="F2" s="241"/>
      <c r="G2" s="241"/>
      <c r="H2" s="241"/>
      <c r="I2" s="241"/>
    </row>
    <row r="3" spans="1:9" ht="35.5" x14ac:dyDescent="0.35">
      <c r="A3" s="242" t="s">
        <v>2</v>
      </c>
      <c r="B3" s="243" t="s">
        <v>3</v>
      </c>
      <c r="C3" s="274" t="s">
        <v>53</v>
      </c>
      <c r="D3" s="274" t="s">
        <v>47</v>
      </c>
      <c r="E3" s="243" t="s">
        <v>54</v>
      </c>
      <c r="F3" s="241"/>
      <c r="G3" s="241"/>
      <c r="H3" s="241"/>
      <c r="I3" s="241"/>
    </row>
    <row r="4" spans="1:9" ht="16" customHeight="1" x14ac:dyDescent="0.35">
      <c r="A4" s="285" t="s">
        <v>12</v>
      </c>
      <c r="B4" s="244">
        <v>1177972.6000000001</v>
      </c>
      <c r="C4" s="279">
        <v>788041.5</v>
      </c>
      <c r="D4" s="279">
        <v>322442.5</v>
      </c>
      <c r="E4" s="244">
        <v>67488.600000000006</v>
      </c>
      <c r="F4" s="241"/>
      <c r="G4" s="241"/>
      <c r="H4" s="241"/>
      <c r="I4" s="241"/>
    </row>
    <row r="5" spans="1:9" x14ac:dyDescent="0.35">
      <c r="A5" s="245" t="s">
        <v>13</v>
      </c>
      <c r="B5" s="246" t="s">
        <v>14</v>
      </c>
      <c r="C5" s="280" t="s">
        <v>14</v>
      </c>
      <c r="D5" s="280" t="s">
        <v>14</v>
      </c>
      <c r="E5" s="246" t="s">
        <v>14</v>
      </c>
      <c r="F5" s="241"/>
      <c r="G5" s="241"/>
      <c r="H5" s="241"/>
      <c r="I5" s="241"/>
    </row>
    <row r="6" spans="1:9" x14ac:dyDescent="0.35">
      <c r="A6" s="247" t="s">
        <v>15</v>
      </c>
      <c r="B6" s="244">
        <v>371.9</v>
      </c>
      <c r="C6" s="281">
        <v>121.9</v>
      </c>
      <c r="D6" s="281">
        <v>250</v>
      </c>
      <c r="E6" s="244">
        <v>0</v>
      </c>
      <c r="F6" s="241"/>
      <c r="G6" s="241"/>
      <c r="H6" s="241"/>
      <c r="I6" s="241"/>
    </row>
    <row r="7" spans="1:9" x14ac:dyDescent="0.35">
      <c r="A7" s="248" t="s">
        <v>16</v>
      </c>
      <c r="B7" s="244">
        <v>73.900000000000006</v>
      </c>
      <c r="C7" s="281">
        <v>73.900000000000006</v>
      </c>
      <c r="D7" s="281">
        <v>0</v>
      </c>
      <c r="E7" s="244">
        <v>0</v>
      </c>
      <c r="F7" s="241"/>
      <c r="G7" s="241"/>
      <c r="H7" s="241"/>
      <c r="I7" s="241"/>
    </row>
    <row r="8" spans="1:9" x14ac:dyDescent="0.35">
      <c r="A8" s="248" t="s">
        <v>18</v>
      </c>
      <c r="B8" s="244">
        <v>298</v>
      </c>
      <c r="C8" s="281">
        <v>48</v>
      </c>
      <c r="D8" s="281">
        <v>250</v>
      </c>
      <c r="E8" s="244">
        <v>0</v>
      </c>
      <c r="F8" s="241"/>
      <c r="G8" s="241"/>
      <c r="H8" s="241"/>
      <c r="I8" s="241"/>
    </row>
    <row r="9" spans="1:9" x14ac:dyDescent="0.35">
      <c r="A9" s="247" t="s">
        <v>20</v>
      </c>
      <c r="B9" s="244">
        <v>220572.1</v>
      </c>
      <c r="C9" s="281">
        <v>95298.2</v>
      </c>
      <c r="D9" s="281">
        <v>61454.5</v>
      </c>
      <c r="E9" s="244">
        <v>63819.4</v>
      </c>
      <c r="F9" s="241"/>
      <c r="G9" s="241"/>
      <c r="H9" s="241"/>
      <c r="I9" s="241"/>
    </row>
    <row r="10" spans="1:9" x14ac:dyDescent="0.35">
      <c r="A10" s="248" t="s">
        <v>21</v>
      </c>
      <c r="B10" s="244">
        <v>93036.7</v>
      </c>
      <c r="C10" s="281">
        <v>66880.899999999994</v>
      </c>
      <c r="D10" s="281">
        <v>8297.2999999999993</v>
      </c>
      <c r="E10" s="244">
        <v>17858.5</v>
      </c>
      <c r="F10" s="241"/>
      <c r="G10" s="241"/>
      <c r="H10" s="241"/>
      <c r="I10" s="241"/>
    </row>
    <row r="11" spans="1:9" x14ac:dyDescent="0.35">
      <c r="A11" s="248" t="s">
        <v>22</v>
      </c>
      <c r="B11" s="244">
        <v>37443.699999999997</v>
      </c>
      <c r="C11" s="281">
        <v>12202.7</v>
      </c>
      <c r="D11" s="281">
        <v>12866.3</v>
      </c>
      <c r="E11" s="244">
        <v>12374.7</v>
      </c>
      <c r="F11" s="241"/>
      <c r="G11" s="241"/>
      <c r="H11" s="241"/>
      <c r="I11" s="241"/>
    </row>
    <row r="12" spans="1:9" x14ac:dyDescent="0.35">
      <c r="A12" s="248" t="s">
        <v>23</v>
      </c>
      <c r="B12" s="244">
        <v>12809</v>
      </c>
      <c r="C12" s="281">
        <v>3063.4</v>
      </c>
      <c r="D12" s="281">
        <v>9745.6</v>
      </c>
      <c r="E12" s="244">
        <v>0</v>
      </c>
      <c r="F12" s="241"/>
      <c r="G12" s="241"/>
      <c r="H12" s="241"/>
      <c r="I12" s="241"/>
    </row>
    <row r="13" spans="1:9" x14ac:dyDescent="0.35">
      <c r="A13" s="248" t="s">
        <v>24</v>
      </c>
      <c r="B13" s="244">
        <v>45613.7</v>
      </c>
      <c r="C13" s="281">
        <v>0</v>
      </c>
      <c r="D13" s="281">
        <v>16154.1</v>
      </c>
      <c r="E13" s="244">
        <v>29459.599999999999</v>
      </c>
      <c r="F13" s="241"/>
      <c r="G13" s="241"/>
      <c r="H13" s="241"/>
      <c r="I13" s="241"/>
    </row>
    <row r="14" spans="1:9" x14ac:dyDescent="0.35">
      <c r="A14" s="248" t="s">
        <v>25</v>
      </c>
      <c r="B14" s="244">
        <v>31669.1</v>
      </c>
      <c r="C14" s="281">
        <v>13151.3</v>
      </c>
      <c r="D14" s="281">
        <v>14391.2</v>
      </c>
      <c r="E14" s="244">
        <v>4126.7</v>
      </c>
      <c r="F14" s="241"/>
      <c r="G14" s="241"/>
      <c r="H14" s="241"/>
      <c r="I14" s="241"/>
    </row>
    <row r="15" spans="1:9" x14ac:dyDescent="0.35">
      <c r="A15" s="247" t="s">
        <v>26</v>
      </c>
      <c r="B15" s="244">
        <v>14466.8</v>
      </c>
      <c r="C15" s="281">
        <v>3007.1</v>
      </c>
      <c r="D15" s="281">
        <v>9468.9</v>
      </c>
      <c r="E15" s="244">
        <v>1990.8</v>
      </c>
      <c r="F15" s="241"/>
      <c r="G15" s="241"/>
      <c r="H15" s="241"/>
      <c r="I15" s="241"/>
    </row>
    <row r="16" spans="1:9" x14ac:dyDescent="0.35">
      <c r="A16" s="248" t="s">
        <v>29</v>
      </c>
      <c r="B16" s="244">
        <v>1990.8</v>
      </c>
      <c r="C16" s="281">
        <v>0</v>
      </c>
      <c r="D16" s="281">
        <v>0</v>
      </c>
      <c r="E16" s="244">
        <v>1990.8</v>
      </c>
      <c r="F16" s="241"/>
      <c r="G16" s="241"/>
      <c r="H16" s="241"/>
      <c r="I16" s="241"/>
    </row>
    <row r="17" spans="1:9" x14ac:dyDescent="0.35">
      <c r="A17" s="249" t="s">
        <v>30</v>
      </c>
      <c r="B17" s="244">
        <v>1990.8</v>
      </c>
      <c r="C17" s="281">
        <v>0</v>
      </c>
      <c r="D17" s="281">
        <v>0</v>
      </c>
      <c r="E17" s="244">
        <v>1990.8</v>
      </c>
      <c r="F17" s="241"/>
      <c r="G17" s="241"/>
      <c r="H17" s="241"/>
      <c r="I17" s="241"/>
    </row>
    <row r="18" spans="1:9" x14ac:dyDescent="0.35">
      <c r="A18" s="248" t="s">
        <v>31</v>
      </c>
      <c r="B18" s="244">
        <v>12476</v>
      </c>
      <c r="C18" s="281">
        <v>3007.1</v>
      </c>
      <c r="D18" s="281">
        <v>9468.9</v>
      </c>
      <c r="E18" s="244">
        <v>0</v>
      </c>
      <c r="F18" s="241"/>
      <c r="G18" s="241"/>
      <c r="H18" s="241"/>
      <c r="I18" s="241"/>
    </row>
    <row r="19" spans="1:9" x14ac:dyDescent="0.35">
      <c r="A19" s="247" t="s">
        <v>32</v>
      </c>
      <c r="B19" s="244">
        <v>30832.1</v>
      </c>
      <c r="C19" s="281">
        <v>0</v>
      </c>
      <c r="D19" s="281">
        <v>30832.1</v>
      </c>
      <c r="E19" s="244">
        <v>0</v>
      </c>
      <c r="F19" s="241"/>
      <c r="G19" s="241"/>
      <c r="H19" s="241"/>
      <c r="I19" s="241"/>
    </row>
    <row r="20" spans="1:9" x14ac:dyDescent="0.35">
      <c r="A20" s="248" t="s">
        <v>34</v>
      </c>
      <c r="B20" s="244">
        <v>30832.1</v>
      </c>
      <c r="C20" s="281">
        <v>0</v>
      </c>
      <c r="D20" s="281">
        <v>30832.1</v>
      </c>
      <c r="E20" s="244">
        <v>0</v>
      </c>
      <c r="F20" s="241"/>
      <c r="G20" s="241"/>
      <c r="H20" s="241"/>
      <c r="I20" s="241"/>
    </row>
    <row r="21" spans="1:9" x14ac:dyDescent="0.35">
      <c r="A21" s="247" t="s">
        <v>35</v>
      </c>
      <c r="B21" s="244">
        <v>2643.2</v>
      </c>
      <c r="C21" s="281">
        <v>964.8</v>
      </c>
      <c r="D21" s="281">
        <v>0</v>
      </c>
      <c r="E21" s="244">
        <v>1678.4</v>
      </c>
      <c r="F21" s="241"/>
      <c r="G21" s="241"/>
      <c r="H21" s="241"/>
      <c r="I21" s="241"/>
    </row>
    <row r="22" spans="1:9" x14ac:dyDescent="0.35">
      <c r="A22" s="248" t="s">
        <v>37</v>
      </c>
      <c r="B22" s="244">
        <v>2643.2</v>
      </c>
      <c r="C22" s="281">
        <v>964.8</v>
      </c>
      <c r="D22" s="281">
        <v>0</v>
      </c>
      <c r="E22" s="244">
        <v>1678.4</v>
      </c>
      <c r="F22" s="241"/>
      <c r="G22" s="241"/>
      <c r="H22" s="241"/>
      <c r="I22" s="241"/>
    </row>
    <row r="23" spans="1:9" x14ac:dyDescent="0.35">
      <c r="A23" s="245" t="s">
        <v>38</v>
      </c>
      <c r="B23" s="246" t="s">
        <v>14</v>
      </c>
      <c r="C23" s="280" t="s">
        <v>14</v>
      </c>
      <c r="D23" s="280" t="s">
        <v>14</v>
      </c>
      <c r="E23" s="246" t="s">
        <v>14</v>
      </c>
      <c r="F23" s="241"/>
      <c r="G23" s="241"/>
      <c r="H23" s="241"/>
      <c r="I23" s="241"/>
    </row>
    <row r="24" spans="1:9" x14ac:dyDescent="0.35">
      <c r="A24" s="312" t="s">
        <v>40</v>
      </c>
      <c r="B24" s="315">
        <v>909086.4</v>
      </c>
      <c r="C24" s="316">
        <v>688649.5</v>
      </c>
      <c r="D24" s="316">
        <v>220436.9</v>
      </c>
      <c r="E24" s="315">
        <v>0</v>
      </c>
      <c r="F24" s="241"/>
      <c r="G24" s="241"/>
      <c r="H24" s="241"/>
      <c r="I24" s="241"/>
    </row>
    <row r="25" spans="1:9" x14ac:dyDescent="0.35">
      <c r="A25" s="313"/>
      <c r="B25" s="314" t="s">
        <v>93</v>
      </c>
      <c r="C25" s="277">
        <f t="shared" ref="C25:D25" si="0">C24/C4</f>
        <v>0.87387466269225667</v>
      </c>
      <c r="D25" s="317">
        <f t="shared" si="0"/>
        <v>0.68364716189708241</v>
      </c>
      <c r="E25" s="241"/>
      <c r="F25" s="241"/>
      <c r="G25" s="241"/>
      <c r="H25" s="241"/>
      <c r="I25" s="241"/>
    </row>
    <row r="26" spans="1:9" s="273" customFormat="1" x14ac:dyDescent="0.35">
      <c r="A26" s="320"/>
      <c r="B26" s="250"/>
      <c r="C26" s="269"/>
      <c r="D26" s="269"/>
      <c r="E26" s="241"/>
      <c r="F26" s="241"/>
      <c r="G26" s="241"/>
      <c r="H26" s="241"/>
      <c r="I26" s="241"/>
    </row>
    <row r="27" spans="1:9" s="319" customFormat="1" ht="65.5" customHeight="1" x14ac:dyDescent="0.35">
      <c r="A27" s="359" t="s">
        <v>42</v>
      </c>
      <c r="B27" s="359"/>
      <c r="C27" s="359"/>
      <c r="D27" s="359"/>
      <c r="E27" s="359"/>
      <c r="F27" s="321"/>
      <c r="G27" s="321"/>
      <c r="H27" s="321"/>
      <c r="I27" s="318"/>
    </row>
    <row r="28" spans="1:9" ht="19.75" customHeight="1" x14ac:dyDescent="0.35">
      <c r="A28" s="355" t="s">
        <v>43</v>
      </c>
      <c r="B28" s="355"/>
      <c r="C28" s="355"/>
      <c r="D28" s="355"/>
      <c r="E28" s="355"/>
      <c r="F28" s="355"/>
      <c r="G28" s="355"/>
      <c r="H28" s="355"/>
      <c r="I28" s="241"/>
    </row>
  </sheetData>
  <mergeCells count="4">
    <mergeCell ref="A28:H28"/>
    <mergeCell ref="A1:E1"/>
    <mergeCell ref="A2:E2"/>
    <mergeCell ref="A27:E2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FE887-3636-4A7A-A77E-854BDF709121}">
  <dimension ref="A1:J31"/>
  <sheetViews>
    <sheetView showGridLines="0" workbookViewId="0">
      <selection activeCell="O25" sqref="O25"/>
    </sheetView>
  </sheetViews>
  <sheetFormatPr defaultRowHeight="14.5" x14ac:dyDescent="0.35"/>
  <cols>
    <col min="1" max="1" width="51.54296875" customWidth="1"/>
    <col min="3" max="3" width="11.81640625" customWidth="1"/>
    <col min="4" max="4" width="12.26953125" customWidth="1"/>
    <col min="5" max="5" width="11.1796875" customWidth="1"/>
    <col min="6" max="6" width="12" customWidth="1"/>
    <col min="7" max="7" width="11.1796875" customWidth="1"/>
    <col min="8" max="8" width="10.7265625" customWidth="1"/>
    <col min="9" max="9" width="11.08984375" customWidth="1"/>
    <col min="10" max="10" width="12.08984375" customWidth="1"/>
  </cols>
  <sheetData>
    <row r="1" spans="1:10" x14ac:dyDescent="0.35">
      <c r="A1" s="362" t="s">
        <v>65</v>
      </c>
      <c r="B1" s="362"/>
      <c r="C1" s="362"/>
      <c r="D1" s="362"/>
      <c r="E1" s="362"/>
      <c r="F1" s="362"/>
      <c r="G1" s="362"/>
      <c r="H1" s="362"/>
      <c r="I1" s="362"/>
      <c r="J1" s="362"/>
    </row>
    <row r="2" spans="1:10" x14ac:dyDescent="0.35">
      <c r="A2" s="362" t="s">
        <v>1</v>
      </c>
      <c r="B2" s="362"/>
      <c r="C2" s="362"/>
      <c r="D2" s="362"/>
      <c r="E2" s="362"/>
      <c r="F2" s="362"/>
      <c r="G2" s="362"/>
      <c r="H2" s="362"/>
      <c r="I2" s="362"/>
      <c r="J2" s="362"/>
    </row>
    <row r="3" spans="1:10" ht="47" x14ac:dyDescent="0.35">
      <c r="A3" s="261" t="s">
        <v>2</v>
      </c>
      <c r="B3" s="275" t="s">
        <v>3</v>
      </c>
      <c r="C3" s="260" t="s">
        <v>66</v>
      </c>
      <c r="D3" s="260" t="s">
        <v>67</v>
      </c>
      <c r="E3" s="260" t="s">
        <v>68</v>
      </c>
      <c r="F3" s="260" t="s">
        <v>69</v>
      </c>
      <c r="G3" s="260" t="s">
        <v>70</v>
      </c>
      <c r="H3" s="260" t="s">
        <v>71</v>
      </c>
      <c r="I3" s="260" t="s">
        <v>72</v>
      </c>
      <c r="J3" s="260" t="s">
        <v>73</v>
      </c>
    </row>
    <row r="4" spans="1:10" x14ac:dyDescent="0.35">
      <c r="A4" s="287" t="s">
        <v>12</v>
      </c>
      <c r="B4" s="276">
        <v>1570959.1</v>
      </c>
      <c r="C4" s="266">
        <v>60964.800000000003</v>
      </c>
      <c r="D4" s="266">
        <v>647.20000000000005</v>
      </c>
      <c r="E4" s="266">
        <v>56975.7</v>
      </c>
      <c r="F4" s="266">
        <v>10141.6</v>
      </c>
      <c r="G4" s="266">
        <v>146219.9</v>
      </c>
      <c r="H4" s="266">
        <v>84047.5</v>
      </c>
      <c r="I4" s="266">
        <v>362725.8</v>
      </c>
      <c r="J4" s="266">
        <v>849236.7</v>
      </c>
    </row>
    <row r="5" spans="1:10" x14ac:dyDescent="0.35">
      <c r="A5" s="262" t="s">
        <v>13</v>
      </c>
      <c r="B5" s="282" t="s">
        <v>14</v>
      </c>
      <c r="C5" s="267" t="s">
        <v>14</v>
      </c>
      <c r="D5" s="267" t="s">
        <v>14</v>
      </c>
      <c r="E5" s="267" t="s">
        <v>14</v>
      </c>
      <c r="F5" s="267" t="s">
        <v>14</v>
      </c>
      <c r="G5" s="267" t="s">
        <v>14</v>
      </c>
      <c r="H5" s="267" t="s">
        <v>14</v>
      </c>
      <c r="I5" s="267" t="s">
        <v>14</v>
      </c>
      <c r="J5" s="267" t="s">
        <v>14</v>
      </c>
    </row>
    <row r="6" spans="1:10" x14ac:dyDescent="0.35">
      <c r="A6" s="263" t="s">
        <v>15</v>
      </c>
      <c r="B6" s="283">
        <v>15740.4</v>
      </c>
      <c r="C6" s="266">
        <v>0</v>
      </c>
      <c r="D6" s="266">
        <v>0</v>
      </c>
      <c r="E6" s="266">
        <v>0</v>
      </c>
      <c r="F6" s="266">
        <v>0</v>
      </c>
      <c r="G6" s="266">
        <v>0</v>
      </c>
      <c r="H6" s="266">
        <v>0</v>
      </c>
      <c r="I6" s="266">
        <v>0</v>
      </c>
      <c r="J6" s="266">
        <v>15740.4</v>
      </c>
    </row>
    <row r="7" spans="1:10" x14ac:dyDescent="0.35">
      <c r="A7" s="264" t="s">
        <v>16</v>
      </c>
      <c r="B7" s="283">
        <v>511.7</v>
      </c>
      <c r="C7" s="266">
        <v>0</v>
      </c>
      <c r="D7" s="266">
        <v>0</v>
      </c>
      <c r="E7" s="266">
        <v>0</v>
      </c>
      <c r="F7" s="266">
        <v>0</v>
      </c>
      <c r="G7" s="266">
        <v>0</v>
      </c>
      <c r="H7" s="266">
        <v>0</v>
      </c>
      <c r="I7" s="266">
        <v>0</v>
      </c>
      <c r="J7" s="266">
        <v>511.7</v>
      </c>
    </row>
    <row r="8" spans="1:10" x14ac:dyDescent="0.35">
      <c r="A8" s="264" t="s">
        <v>18</v>
      </c>
      <c r="B8" s="283">
        <v>127</v>
      </c>
      <c r="C8" s="266">
        <v>0</v>
      </c>
      <c r="D8" s="266">
        <v>0</v>
      </c>
      <c r="E8" s="266">
        <v>0</v>
      </c>
      <c r="F8" s="266">
        <v>0</v>
      </c>
      <c r="G8" s="266">
        <v>0</v>
      </c>
      <c r="H8" s="266">
        <v>0</v>
      </c>
      <c r="I8" s="266">
        <v>0</v>
      </c>
      <c r="J8" s="266">
        <v>127</v>
      </c>
    </row>
    <row r="9" spans="1:10" x14ac:dyDescent="0.35">
      <c r="A9" s="264" t="s">
        <v>19</v>
      </c>
      <c r="B9" s="283">
        <v>15101.6</v>
      </c>
      <c r="C9" s="266">
        <v>0</v>
      </c>
      <c r="D9" s="266">
        <v>0</v>
      </c>
      <c r="E9" s="266">
        <v>0</v>
      </c>
      <c r="F9" s="266">
        <v>0</v>
      </c>
      <c r="G9" s="266">
        <v>0</v>
      </c>
      <c r="H9" s="266">
        <v>0</v>
      </c>
      <c r="I9" s="266">
        <v>0</v>
      </c>
      <c r="J9" s="266">
        <v>15101.6</v>
      </c>
    </row>
    <row r="10" spans="1:10" x14ac:dyDescent="0.35">
      <c r="A10" s="263" t="s">
        <v>20</v>
      </c>
      <c r="B10" s="283">
        <v>320585.40000000002</v>
      </c>
      <c r="C10" s="266">
        <v>60964.800000000003</v>
      </c>
      <c r="D10" s="266">
        <v>647.20000000000005</v>
      </c>
      <c r="E10" s="266">
        <v>15015.6</v>
      </c>
      <c r="F10" s="266">
        <v>4794.1000000000004</v>
      </c>
      <c r="G10" s="266">
        <v>42310.2</v>
      </c>
      <c r="H10" s="266">
        <v>17564.099999999999</v>
      </c>
      <c r="I10" s="266">
        <v>71180.2</v>
      </c>
      <c r="J10" s="266">
        <v>108109.1</v>
      </c>
    </row>
    <row r="11" spans="1:10" x14ac:dyDescent="0.35">
      <c r="A11" s="264" t="s">
        <v>21</v>
      </c>
      <c r="B11" s="283">
        <v>43064.4</v>
      </c>
      <c r="C11" s="266">
        <v>0</v>
      </c>
      <c r="D11" s="266">
        <v>0</v>
      </c>
      <c r="E11" s="266">
        <v>2440.6999999999998</v>
      </c>
      <c r="F11" s="266">
        <v>0</v>
      </c>
      <c r="G11" s="266">
        <v>14071.6</v>
      </c>
      <c r="H11" s="266">
        <v>0</v>
      </c>
      <c r="I11" s="266">
        <v>0</v>
      </c>
      <c r="J11" s="266">
        <v>26552.2</v>
      </c>
    </row>
    <row r="12" spans="1:10" x14ac:dyDescent="0.35">
      <c r="A12" s="264" t="s">
        <v>22</v>
      </c>
      <c r="B12" s="283">
        <v>82562.100000000006</v>
      </c>
      <c r="C12" s="266">
        <v>35806</v>
      </c>
      <c r="D12" s="266">
        <v>178.9</v>
      </c>
      <c r="E12" s="266">
        <v>7435.9</v>
      </c>
      <c r="F12" s="266">
        <v>0</v>
      </c>
      <c r="G12" s="266">
        <v>1432.4</v>
      </c>
      <c r="H12" s="266">
        <v>391.9</v>
      </c>
      <c r="I12" s="266">
        <v>22930.400000000001</v>
      </c>
      <c r="J12" s="266">
        <v>14386.6</v>
      </c>
    </row>
    <row r="13" spans="1:10" x14ac:dyDescent="0.35">
      <c r="A13" s="264" t="s">
        <v>23</v>
      </c>
      <c r="B13" s="283">
        <v>11899.9</v>
      </c>
      <c r="C13" s="266">
        <v>0</v>
      </c>
      <c r="D13" s="266">
        <v>0</v>
      </c>
      <c r="E13" s="266">
        <v>0</v>
      </c>
      <c r="F13" s="266">
        <v>0</v>
      </c>
      <c r="G13" s="266">
        <v>3887.8</v>
      </c>
      <c r="H13" s="266">
        <v>3752.6</v>
      </c>
      <c r="I13" s="266">
        <v>4259.5</v>
      </c>
      <c r="J13" s="266">
        <v>0</v>
      </c>
    </row>
    <row r="14" spans="1:10" x14ac:dyDescent="0.35">
      <c r="A14" s="264" t="s">
        <v>24</v>
      </c>
      <c r="B14" s="283">
        <v>139413.70000000001</v>
      </c>
      <c r="C14" s="266">
        <v>22585.599999999999</v>
      </c>
      <c r="D14" s="266">
        <v>0</v>
      </c>
      <c r="E14" s="266">
        <v>751</v>
      </c>
      <c r="F14" s="266">
        <v>0</v>
      </c>
      <c r="G14" s="266">
        <v>8260.2999999999993</v>
      </c>
      <c r="H14" s="266">
        <v>4984.3</v>
      </c>
      <c r="I14" s="266">
        <v>37405.1</v>
      </c>
      <c r="J14" s="266">
        <v>65427.3</v>
      </c>
    </row>
    <row r="15" spans="1:10" x14ac:dyDescent="0.35">
      <c r="A15" s="264" t="s">
        <v>25</v>
      </c>
      <c r="B15" s="283">
        <v>43645.2</v>
      </c>
      <c r="C15" s="266">
        <v>2573.1</v>
      </c>
      <c r="D15" s="266">
        <v>468.4</v>
      </c>
      <c r="E15" s="266">
        <v>4388.1000000000004</v>
      </c>
      <c r="F15" s="266">
        <v>4794.1000000000004</v>
      </c>
      <c r="G15" s="266">
        <v>14658.1</v>
      </c>
      <c r="H15" s="266">
        <v>8435.2999999999993</v>
      </c>
      <c r="I15" s="266">
        <v>6585.3</v>
      </c>
      <c r="J15" s="266">
        <v>1743</v>
      </c>
    </row>
    <row r="16" spans="1:10" x14ac:dyDescent="0.35">
      <c r="A16" s="263" t="s">
        <v>26</v>
      </c>
      <c r="B16" s="283">
        <v>32739.1</v>
      </c>
      <c r="C16" s="266">
        <v>0</v>
      </c>
      <c r="D16" s="266">
        <v>0</v>
      </c>
      <c r="E16" s="266">
        <v>0</v>
      </c>
      <c r="F16" s="266">
        <v>0</v>
      </c>
      <c r="G16" s="266">
        <v>1491.7</v>
      </c>
      <c r="H16" s="266">
        <v>0</v>
      </c>
      <c r="I16" s="266">
        <v>29997.4</v>
      </c>
      <c r="J16" s="266">
        <v>1250</v>
      </c>
    </row>
    <row r="17" spans="1:10" x14ac:dyDescent="0.35">
      <c r="A17" s="264" t="s">
        <v>27</v>
      </c>
      <c r="B17" s="283">
        <v>1491.7</v>
      </c>
      <c r="C17" s="266">
        <v>0</v>
      </c>
      <c r="D17" s="266">
        <v>0</v>
      </c>
      <c r="E17" s="266">
        <v>0</v>
      </c>
      <c r="F17" s="266">
        <v>0</v>
      </c>
      <c r="G17" s="266">
        <v>1491.7</v>
      </c>
      <c r="H17" s="266">
        <v>0</v>
      </c>
      <c r="I17" s="266">
        <v>0</v>
      </c>
      <c r="J17" s="266">
        <v>0</v>
      </c>
    </row>
    <row r="18" spans="1:10" x14ac:dyDescent="0.35">
      <c r="A18" s="264" t="s">
        <v>29</v>
      </c>
      <c r="B18" s="283">
        <v>1250</v>
      </c>
      <c r="C18" s="266">
        <v>0</v>
      </c>
      <c r="D18" s="266">
        <v>0</v>
      </c>
      <c r="E18" s="266">
        <v>0</v>
      </c>
      <c r="F18" s="266">
        <v>0</v>
      </c>
      <c r="G18" s="266">
        <v>0</v>
      </c>
      <c r="H18" s="266">
        <v>0</v>
      </c>
      <c r="I18" s="266">
        <v>0</v>
      </c>
      <c r="J18" s="266">
        <v>1250</v>
      </c>
    </row>
    <row r="19" spans="1:10" x14ac:dyDescent="0.35">
      <c r="A19" s="265" t="s">
        <v>30</v>
      </c>
      <c r="B19" s="283">
        <v>1250</v>
      </c>
      <c r="C19" s="266">
        <v>0</v>
      </c>
      <c r="D19" s="266">
        <v>0</v>
      </c>
      <c r="E19" s="266">
        <v>0</v>
      </c>
      <c r="F19" s="266">
        <v>0</v>
      </c>
      <c r="G19" s="266">
        <v>0</v>
      </c>
      <c r="H19" s="266">
        <v>0</v>
      </c>
      <c r="I19" s="266">
        <v>0</v>
      </c>
      <c r="J19" s="266">
        <v>1250</v>
      </c>
    </row>
    <row r="20" spans="1:10" x14ac:dyDescent="0.35">
      <c r="A20" s="264" t="s">
        <v>31</v>
      </c>
      <c r="B20" s="283">
        <v>29997.4</v>
      </c>
      <c r="C20" s="266">
        <v>0</v>
      </c>
      <c r="D20" s="266">
        <v>0</v>
      </c>
      <c r="E20" s="266">
        <v>0</v>
      </c>
      <c r="F20" s="266">
        <v>0</v>
      </c>
      <c r="G20" s="266">
        <v>0</v>
      </c>
      <c r="H20" s="266">
        <v>0</v>
      </c>
      <c r="I20" s="266">
        <v>29997.4</v>
      </c>
      <c r="J20" s="266">
        <v>0</v>
      </c>
    </row>
    <row r="21" spans="1:10" x14ac:dyDescent="0.35">
      <c r="A21" s="263" t="s">
        <v>32</v>
      </c>
      <c r="B21" s="283">
        <v>498255.8</v>
      </c>
      <c r="C21" s="266">
        <v>0</v>
      </c>
      <c r="D21" s="266">
        <v>0</v>
      </c>
      <c r="E21" s="266">
        <v>0</v>
      </c>
      <c r="F21" s="266">
        <v>0</v>
      </c>
      <c r="G21" s="266">
        <v>0</v>
      </c>
      <c r="H21" s="266">
        <v>0</v>
      </c>
      <c r="I21" s="266">
        <v>7325</v>
      </c>
      <c r="J21" s="266">
        <v>490930.8</v>
      </c>
    </row>
    <row r="22" spans="1:10" x14ac:dyDescent="0.35">
      <c r="A22" s="264" t="s">
        <v>34</v>
      </c>
      <c r="B22" s="283">
        <v>498255.8</v>
      </c>
      <c r="C22" s="266">
        <v>0</v>
      </c>
      <c r="D22" s="266">
        <v>0</v>
      </c>
      <c r="E22" s="266">
        <v>0</v>
      </c>
      <c r="F22" s="266">
        <v>0</v>
      </c>
      <c r="G22" s="266">
        <v>0</v>
      </c>
      <c r="H22" s="266">
        <v>0</v>
      </c>
      <c r="I22" s="266">
        <v>7325</v>
      </c>
      <c r="J22" s="266">
        <v>490930.8</v>
      </c>
    </row>
    <row r="23" spans="1:10" x14ac:dyDescent="0.35">
      <c r="A23" s="263" t="s">
        <v>35</v>
      </c>
      <c r="B23" s="283">
        <v>25410.9</v>
      </c>
      <c r="C23" s="266">
        <v>0</v>
      </c>
      <c r="D23" s="266">
        <v>0</v>
      </c>
      <c r="E23" s="266">
        <v>204.7</v>
      </c>
      <c r="F23" s="266">
        <v>0</v>
      </c>
      <c r="G23" s="266">
        <v>6210.9</v>
      </c>
      <c r="H23" s="266">
        <v>0</v>
      </c>
      <c r="I23" s="266">
        <v>0</v>
      </c>
      <c r="J23" s="266">
        <v>18995.3</v>
      </c>
    </row>
    <row r="24" spans="1:10" x14ac:dyDescent="0.35">
      <c r="A24" s="264" t="s">
        <v>37</v>
      </c>
      <c r="B24" s="283">
        <v>25410.9</v>
      </c>
      <c r="C24" s="266">
        <v>0</v>
      </c>
      <c r="D24" s="266">
        <v>0</v>
      </c>
      <c r="E24" s="266">
        <v>204.7</v>
      </c>
      <c r="F24" s="266">
        <v>0</v>
      </c>
      <c r="G24" s="266">
        <v>6210.9</v>
      </c>
      <c r="H24" s="266">
        <v>0</v>
      </c>
      <c r="I24" s="266">
        <v>0</v>
      </c>
      <c r="J24" s="266">
        <v>18995.3</v>
      </c>
    </row>
    <row r="25" spans="1:10" x14ac:dyDescent="0.35">
      <c r="A25" s="262" t="s">
        <v>38</v>
      </c>
      <c r="B25" s="282" t="s">
        <v>14</v>
      </c>
      <c r="C25" s="267" t="s">
        <v>14</v>
      </c>
      <c r="D25" s="267" t="s">
        <v>14</v>
      </c>
      <c r="E25" s="267" t="s">
        <v>14</v>
      </c>
      <c r="F25" s="267" t="s">
        <v>14</v>
      </c>
      <c r="G25" s="267" t="s">
        <v>14</v>
      </c>
      <c r="H25" s="267" t="s">
        <v>14</v>
      </c>
      <c r="I25" s="267" t="s">
        <v>14</v>
      </c>
      <c r="J25" s="267" t="s">
        <v>14</v>
      </c>
    </row>
    <row r="26" spans="1:10" x14ac:dyDescent="0.35">
      <c r="A26" s="263" t="s">
        <v>39</v>
      </c>
      <c r="B26" s="283">
        <v>977.4</v>
      </c>
      <c r="C26" s="266">
        <v>0</v>
      </c>
      <c r="D26" s="266">
        <v>0</v>
      </c>
      <c r="E26" s="266">
        <v>0</v>
      </c>
      <c r="F26" s="266">
        <v>0</v>
      </c>
      <c r="G26" s="266">
        <v>0</v>
      </c>
      <c r="H26" s="266">
        <v>0</v>
      </c>
      <c r="I26" s="266">
        <v>0</v>
      </c>
      <c r="J26" s="266">
        <v>977.4</v>
      </c>
    </row>
    <row r="27" spans="1:10" x14ac:dyDescent="0.35">
      <c r="A27" s="288" t="s">
        <v>40</v>
      </c>
      <c r="B27" s="276">
        <v>677250.2</v>
      </c>
      <c r="C27" s="266">
        <v>0</v>
      </c>
      <c r="D27" s="266">
        <v>0</v>
      </c>
      <c r="E27" s="266">
        <v>41755.4</v>
      </c>
      <c r="F27" s="266">
        <v>5347.6</v>
      </c>
      <c r="G27" s="266">
        <v>96207.1</v>
      </c>
      <c r="H27" s="266">
        <v>66483.399999999994</v>
      </c>
      <c r="I27" s="266">
        <v>254223.1</v>
      </c>
      <c r="J27" s="266">
        <v>213233.7</v>
      </c>
    </row>
    <row r="28" spans="1:10" x14ac:dyDescent="0.35">
      <c r="A28" s="278" t="s">
        <v>94</v>
      </c>
      <c r="B28" s="277">
        <f>B27/B4</f>
        <v>0.43110619493531049</v>
      </c>
      <c r="C28" s="269"/>
      <c r="D28" s="251"/>
      <c r="E28" s="251"/>
      <c r="F28" s="251"/>
      <c r="G28" s="251"/>
      <c r="H28" s="251"/>
      <c r="I28" s="251"/>
      <c r="J28" s="251"/>
    </row>
    <row r="29" spans="1:10" s="273" customFormat="1" x14ac:dyDescent="0.35">
      <c r="A29" s="250"/>
      <c r="B29" s="269"/>
      <c r="C29" s="269"/>
      <c r="D29" s="251"/>
      <c r="E29" s="251"/>
      <c r="F29" s="251"/>
      <c r="G29" s="251"/>
      <c r="H29" s="251"/>
      <c r="I29" s="251"/>
      <c r="J29" s="251"/>
    </row>
    <row r="30" spans="1:10" ht="45" customHeight="1" x14ac:dyDescent="0.35">
      <c r="A30" s="363" t="s">
        <v>42</v>
      </c>
      <c r="B30" s="363"/>
      <c r="C30" s="363"/>
      <c r="D30" s="363"/>
      <c r="E30" s="363"/>
      <c r="F30" s="363"/>
      <c r="G30" s="363"/>
      <c r="H30" s="363"/>
      <c r="I30" s="363"/>
      <c r="J30" s="363"/>
    </row>
    <row r="31" spans="1:10" x14ac:dyDescent="0.35">
      <c r="A31" s="360" t="s">
        <v>43</v>
      </c>
      <c r="B31" s="361"/>
      <c r="C31" s="361"/>
      <c r="D31" s="361"/>
      <c r="E31" s="361"/>
      <c r="F31" s="361"/>
      <c r="G31" s="361"/>
      <c r="H31" s="259"/>
      <c r="I31" s="259"/>
      <c r="J31" s="259"/>
    </row>
  </sheetData>
  <mergeCells count="4">
    <mergeCell ref="A31:G31"/>
    <mergeCell ref="A1:J1"/>
    <mergeCell ref="A2:J2"/>
    <mergeCell ref="A30:J3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A1D99-E4F2-40DB-AF91-546E3AF0CAF8}">
  <dimension ref="A1:G26"/>
  <sheetViews>
    <sheetView showGridLines="0" workbookViewId="0">
      <selection activeCell="J26" sqref="J26"/>
    </sheetView>
  </sheetViews>
  <sheetFormatPr defaultRowHeight="14.5" x14ac:dyDescent="0.35"/>
  <cols>
    <col min="1" max="1" width="48.81640625" customWidth="1"/>
    <col min="2" max="6" width="14.453125" customWidth="1"/>
  </cols>
  <sheetData>
    <row r="1" spans="1:6" ht="29" customHeight="1" x14ac:dyDescent="0.35">
      <c r="A1" s="364" t="s">
        <v>96</v>
      </c>
      <c r="B1" s="364"/>
      <c r="C1" s="364"/>
      <c r="D1" s="364"/>
      <c r="E1" s="364"/>
      <c r="F1" s="364"/>
    </row>
    <row r="2" spans="1:6" x14ac:dyDescent="0.35">
      <c r="A2" s="365" t="s">
        <v>1</v>
      </c>
      <c r="B2" s="365"/>
      <c r="C2" s="365"/>
      <c r="D2" s="365"/>
      <c r="E2" s="365"/>
      <c r="F2" s="365"/>
    </row>
    <row r="3" spans="1:6" ht="35.5" x14ac:dyDescent="0.35">
      <c r="A3" s="252" t="s">
        <v>2</v>
      </c>
      <c r="B3" s="253" t="s">
        <v>3</v>
      </c>
      <c r="C3" s="253" t="s">
        <v>55</v>
      </c>
      <c r="D3" s="253" t="s">
        <v>56</v>
      </c>
      <c r="E3" s="253" t="s">
        <v>57</v>
      </c>
      <c r="F3" s="253" t="s">
        <v>58</v>
      </c>
    </row>
    <row r="4" spans="1:6" x14ac:dyDescent="0.35">
      <c r="A4" s="285" t="s">
        <v>12</v>
      </c>
      <c r="B4" s="284">
        <v>1111136.7</v>
      </c>
      <c r="C4" s="254">
        <v>145679</v>
      </c>
      <c r="D4" s="254">
        <v>124804.8</v>
      </c>
      <c r="E4" s="254">
        <v>334745.09999999998</v>
      </c>
      <c r="F4" s="254">
        <v>505907.8</v>
      </c>
    </row>
    <row r="5" spans="1:6" x14ac:dyDescent="0.35">
      <c r="A5" s="255" t="s">
        <v>13</v>
      </c>
      <c r="B5" s="256" t="s">
        <v>14</v>
      </c>
      <c r="C5" s="256" t="s">
        <v>14</v>
      </c>
      <c r="D5" s="256" t="s">
        <v>14</v>
      </c>
      <c r="E5" s="256" t="s">
        <v>14</v>
      </c>
      <c r="F5" s="256" t="s">
        <v>14</v>
      </c>
    </row>
    <row r="6" spans="1:6" x14ac:dyDescent="0.35">
      <c r="A6" s="257" t="s">
        <v>15</v>
      </c>
      <c r="B6" s="254">
        <v>2620.6</v>
      </c>
      <c r="C6" s="254">
        <v>2026.9</v>
      </c>
      <c r="D6" s="254">
        <v>5.7</v>
      </c>
      <c r="E6" s="254">
        <v>0</v>
      </c>
      <c r="F6" s="254">
        <v>588</v>
      </c>
    </row>
    <row r="7" spans="1:6" x14ac:dyDescent="0.35">
      <c r="A7" s="258" t="s">
        <v>16</v>
      </c>
      <c r="B7" s="254">
        <v>250.2</v>
      </c>
      <c r="C7" s="254">
        <v>244.5</v>
      </c>
      <c r="D7" s="254">
        <v>5.7</v>
      </c>
      <c r="E7" s="254">
        <v>0</v>
      </c>
      <c r="F7" s="254">
        <v>0</v>
      </c>
    </row>
    <row r="8" spans="1:6" x14ac:dyDescent="0.35">
      <c r="A8" s="258" t="s">
        <v>18</v>
      </c>
      <c r="B8" s="254">
        <v>884.5</v>
      </c>
      <c r="C8" s="254">
        <v>296.5</v>
      </c>
      <c r="D8" s="254">
        <v>0</v>
      </c>
      <c r="E8" s="254">
        <v>0</v>
      </c>
      <c r="F8" s="254">
        <v>588</v>
      </c>
    </row>
    <row r="9" spans="1:6" x14ac:dyDescent="0.35">
      <c r="A9" s="258" t="s">
        <v>19</v>
      </c>
      <c r="B9" s="254">
        <v>1486</v>
      </c>
      <c r="C9" s="254">
        <v>1486</v>
      </c>
      <c r="D9" s="254">
        <v>0</v>
      </c>
      <c r="E9" s="254">
        <v>0</v>
      </c>
      <c r="F9" s="254">
        <v>0</v>
      </c>
    </row>
    <row r="10" spans="1:6" x14ac:dyDescent="0.35">
      <c r="A10" s="257" t="s">
        <v>20</v>
      </c>
      <c r="B10" s="254">
        <v>65621</v>
      </c>
      <c r="C10" s="254">
        <v>4380.5</v>
      </c>
      <c r="D10" s="254">
        <v>816.8</v>
      </c>
      <c r="E10" s="254">
        <v>53934.1</v>
      </c>
      <c r="F10" s="254">
        <v>6489.6</v>
      </c>
    </row>
    <row r="11" spans="1:6" x14ac:dyDescent="0.35">
      <c r="A11" s="258" t="s">
        <v>22</v>
      </c>
      <c r="B11" s="254">
        <v>7930.7</v>
      </c>
      <c r="C11" s="254">
        <v>1621.4</v>
      </c>
      <c r="D11" s="254">
        <v>0</v>
      </c>
      <c r="E11" s="254">
        <v>0</v>
      </c>
      <c r="F11" s="254">
        <v>6309.2</v>
      </c>
    </row>
    <row r="12" spans="1:6" x14ac:dyDescent="0.35">
      <c r="A12" s="258" t="s">
        <v>23</v>
      </c>
      <c r="B12" s="254">
        <v>868.1</v>
      </c>
      <c r="C12" s="254">
        <v>0</v>
      </c>
      <c r="D12" s="254">
        <v>687.8</v>
      </c>
      <c r="E12" s="254">
        <v>0</v>
      </c>
      <c r="F12" s="254">
        <v>180.3</v>
      </c>
    </row>
    <row r="13" spans="1:6" x14ac:dyDescent="0.35">
      <c r="A13" s="258" t="s">
        <v>24</v>
      </c>
      <c r="B13" s="254">
        <v>50502.5</v>
      </c>
      <c r="C13" s="254">
        <v>0</v>
      </c>
      <c r="D13" s="254">
        <v>0</v>
      </c>
      <c r="E13" s="254">
        <v>50502.5</v>
      </c>
      <c r="F13" s="254">
        <v>0</v>
      </c>
    </row>
    <row r="14" spans="1:6" x14ac:dyDescent="0.35">
      <c r="A14" s="258" t="s">
        <v>25</v>
      </c>
      <c r="B14" s="254">
        <v>6319.8</v>
      </c>
      <c r="C14" s="254">
        <v>2759.1</v>
      </c>
      <c r="D14" s="254">
        <v>129.1</v>
      </c>
      <c r="E14" s="254">
        <v>3431.7</v>
      </c>
      <c r="F14" s="254">
        <v>0</v>
      </c>
    </row>
    <row r="15" spans="1:6" x14ac:dyDescent="0.35">
      <c r="A15" s="257" t="s">
        <v>26</v>
      </c>
      <c r="B15" s="254">
        <v>33802.1</v>
      </c>
      <c r="C15" s="254">
        <v>28414.1</v>
      </c>
      <c r="D15" s="254">
        <v>0</v>
      </c>
      <c r="E15" s="254">
        <v>0</v>
      </c>
      <c r="F15" s="254">
        <v>5388</v>
      </c>
    </row>
    <row r="16" spans="1:6" x14ac:dyDescent="0.35">
      <c r="A16" s="258" t="s">
        <v>31</v>
      </c>
      <c r="B16" s="254">
        <v>33802.1</v>
      </c>
      <c r="C16" s="254">
        <v>28414.1</v>
      </c>
      <c r="D16" s="254">
        <v>0</v>
      </c>
      <c r="E16" s="254">
        <v>0</v>
      </c>
      <c r="F16" s="254">
        <v>5388</v>
      </c>
    </row>
    <row r="17" spans="1:7" x14ac:dyDescent="0.35">
      <c r="A17" s="257" t="s">
        <v>32</v>
      </c>
      <c r="B17" s="254">
        <v>115062.39999999999</v>
      </c>
      <c r="C17" s="254">
        <v>0</v>
      </c>
      <c r="D17" s="254">
        <v>0</v>
      </c>
      <c r="E17" s="254">
        <v>0</v>
      </c>
      <c r="F17" s="254">
        <v>115062.39999999999</v>
      </c>
    </row>
    <row r="18" spans="1:7" x14ac:dyDescent="0.35">
      <c r="A18" s="258" t="s">
        <v>33</v>
      </c>
      <c r="B18" s="254">
        <v>14777.1</v>
      </c>
      <c r="C18" s="254">
        <v>0</v>
      </c>
      <c r="D18" s="254">
        <v>0</v>
      </c>
      <c r="E18" s="254">
        <v>0</v>
      </c>
      <c r="F18" s="254">
        <v>14777.1</v>
      </c>
    </row>
    <row r="19" spans="1:7" x14ac:dyDescent="0.35">
      <c r="A19" s="258" t="s">
        <v>34</v>
      </c>
      <c r="B19" s="254">
        <v>100285.3</v>
      </c>
      <c r="C19" s="254">
        <v>0</v>
      </c>
      <c r="D19" s="254">
        <v>0</v>
      </c>
      <c r="E19" s="254">
        <v>0</v>
      </c>
      <c r="F19" s="254">
        <v>100285.3</v>
      </c>
    </row>
    <row r="20" spans="1:7" x14ac:dyDescent="0.35">
      <c r="A20" s="255" t="s">
        <v>38</v>
      </c>
      <c r="B20" s="256" t="s">
        <v>14</v>
      </c>
      <c r="C20" s="256" t="s">
        <v>14</v>
      </c>
      <c r="D20" s="256" t="s">
        <v>14</v>
      </c>
      <c r="E20" s="256" t="s">
        <v>14</v>
      </c>
      <c r="F20" s="256" t="s">
        <v>14</v>
      </c>
    </row>
    <row r="21" spans="1:7" x14ac:dyDescent="0.35">
      <c r="A21" s="257" t="s">
        <v>39</v>
      </c>
      <c r="B21" s="254">
        <v>214480.7</v>
      </c>
      <c r="C21" s="254">
        <v>0</v>
      </c>
      <c r="D21" s="254">
        <v>0</v>
      </c>
      <c r="E21" s="254">
        <v>0</v>
      </c>
      <c r="F21" s="254">
        <v>214480.7</v>
      </c>
    </row>
    <row r="22" spans="1:7" x14ac:dyDescent="0.35">
      <c r="A22" s="286" t="s">
        <v>40</v>
      </c>
      <c r="B22" s="284">
        <v>679549.9</v>
      </c>
      <c r="C22" s="254">
        <v>110857.5</v>
      </c>
      <c r="D22" s="254">
        <v>123982.3</v>
      </c>
      <c r="E22" s="254">
        <v>280810.90000000002</v>
      </c>
      <c r="F22" s="254">
        <v>163899.1</v>
      </c>
    </row>
    <row r="23" spans="1:7" x14ac:dyDescent="0.35">
      <c r="A23" s="278" t="s">
        <v>95</v>
      </c>
      <c r="B23" s="277">
        <f>B22/B4</f>
        <v>0.61158082529359359</v>
      </c>
      <c r="C23" s="269"/>
    </row>
    <row r="24" spans="1:7" s="273" customFormat="1" x14ac:dyDescent="0.35">
      <c r="A24" s="250"/>
      <c r="B24" s="269"/>
      <c r="C24" s="269"/>
    </row>
    <row r="25" spans="1:7" ht="59" customHeight="1" x14ac:dyDescent="0.35">
      <c r="A25" s="366" t="s">
        <v>42</v>
      </c>
      <c r="B25" s="366"/>
      <c r="C25" s="366"/>
      <c r="D25" s="366"/>
      <c r="E25" s="366"/>
      <c r="F25" s="366"/>
      <c r="G25" s="310"/>
    </row>
    <row r="26" spans="1:7" ht="15" customHeight="1" x14ac:dyDescent="0.35">
      <c r="A26" s="351" t="s">
        <v>43</v>
      </c>
      <c r="B26" s="352"/>
      <c r="C26" s="352"/>
      <c r="D26" s="352"/>
      <c r="E26" s="352"/>
      <c r="F26" s="352"/>
      <c r="G26" s="352"/>
    </row>
  </sheetData>
  <mergeCells count="4">
    <mergeCell ref="A26:G26"/>
    <mergeCell ref="A1:F1"/>
    <mergeCell ref="A2:F2"/>
    <mergeCell ref="A25:F2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75CCA-76AD-4D91-84A1-5432143D0679}">
  <dimension ref="A1:G33"/>
  <sheetViews>
    <sheetView showGridLines="0" workbookViewId="0">
      <selection activeCell="G31" sqref="G31"/>
    </sheetView>
  </sheetViews>
  <sheetFormatPr defaultRowHeight="14.5" x14ac:dyDescent="0.35"/>
  <cols>
    <col min="1" max="1" width="48.81640625" customWidth="1"/>
    <col min="2" max="3" width="14.453125" customWidth="1"/>
    <col min="4" max="4" width="18.36328125" customWidth="1"/>
    <col min="5" max="7" width="14.453125" customWidth="1"/>
  </cols>
  <sheetData>
    <row r="1" spans="1:7" x14ac:dyDescent="0.35">
      <c r="A1" s="369" t="s">
        <v>59</v>
      </c>
      <c r="B1" s="369"/>
      <c r="C1" s="369"/>
      <c r="D1" s="369"/>
      <c r="E1" s="369"/>
      <c r="F1" s="369"/>
      <c r="G1" s="369"/>
    </row>
    <row r="2" spans="1:7" x14ac:dyDescent="0.35">
      <c r="A2" s="369" t="s">
        <v>1</v>
      </c>
      <c r="B2" s="369"/>
      <c r="C2" s="369"/>
      <c r="D2" s="369"/>
      <c r="E2" s="369"/>
      <c r="F2" s="369"/>
      <c r="G2" s="369"/>
    </row>
    <row r="3" spans="1:7" ht="49.5" customHeight="1" x14ac:dyDescent="0.35">
      <c r="A3" s="252" t="s">
        <v>2</v>
      </c>
      <c r="B3" s="253" t="s">
        <v>3</v>
      </c>
      <c r="C3" s="253" t="s">
        <v>60</v>
      </c>
      <c r="D3" s="253" t="s">
        <v>61</v>
      </c>
      <c r="E3" s="253" t="s">
        <v>62</v>
      </c>
      <c r="F3" s="253" t="s">
        <v>63</v>
      </c>
      <c r="G3" s="253" t="s">
        <v>64</v>
      </c>
    </row>
    <row r="4" spans="1:7" x14ac:dyDescent="0.35">
      <c r="A4" s="291" t="s">
        <v>12</v>
      </c>
      <c r="B4" s="254">
        <v>9813329.3000000007</v>
      </c>
      <c r="C4" s="254">
        <v>166212.29999999999</v>
      </c>
      <c r="D4" s="292">
        <v>5348168</v>
      </c>
      <c r="E4" s="292">
        <v>221916.1</v>
      </c>
      <c r="F4" s="254">
        <v>3098875.3</v>
      </c>
      <c r="G4" s="254">
        <v>978157.6</v>
      </c>
    </row>
    <row r="5" spans="1:7" x14ac:dyDescent="0.35">
      <c r="A5" s="255" t="s">
        <v>13</v>
      </c>
      <c r="B5" s="256" t="s">
        <v>14</v>
      </c>
      <c r="C5" s="256" t="s">
        <v>14</v>
      </c>
      <c r="D5" s="256" t="s">
        <v>14</v>
      </c>
      <c r="E5" s="256" t="s">
        <v>14</v>
      </c>
      <c r="F5" s="256" t="s">
        <v>14</v>
      </c>
      <c r="G5" s="256" t="s">
        <v>14</v>
      </c>
    </row>
    <row r="6" spans="1:7" x14ac:dyDescent="0.35">
      <c r="A6" s="257" t="s">
        <v>15</v>
      </c>
      <c r="B6" s="254">
        <v>263235.59999999998</v>
      </c>
      <c r="C6" s="254">
        <v>154956.79999999999</v>
      </c>
      <c r="D6" s="254">
        <v>56816</v>
      </c>
      <c r="E6" s="254">
        <v>48867</v>
      </c>
      <c r="F6" s="254">
        <v>2565.8000000000002</v>
      </c>
      <c r="G6" s="254">
        <v>30</v>
      </c>
    </row>
    <row r="7" spans="1:7" x14ac:dyDescent="0.35">
      <c r="A7" s="258" t="s">
        <v>16</v>
      </c>
      <c r="B7" s="254">
        <v>52237.2</v>
      </c>
      <c r="C7" s="254">
        <v>40580.9</v>
      </c>
      <c r="D7" s="254">
        <v>3639</v>
      </c>
      <c r="E7" s="254">
        <v>7090.4</v>
      </c>
      <c r="F7" s="254">
        <v>926.8</v>
      </c>
      <c r="G7" s="254">
        <v>0</v>
      </c>
    </row>
    <row r="8" spans="1:7" x14ac:dyDescent="0.35">
      <c r="A8" s="258" t="s">
        <v>17</v>
      </c>
      <c r="B8" s="254">
        <v>8885.2999999999993</v>
      </c>
      <c r="C8" s="254">
        <v>8885.2999999999993</v>
      </c>
      <c r="D8" s="254">
        <v>0</v>
      </c>
      <c r="E8" s="254">
        <v>0</v>
      </c>
      <c r="F8" s="254">
        <v>0</v>
      </c>
      <c r="G8" s="254">
        <v>0</v>
      </c>
    </row>
    <row r="9" spans="1:7" x14ac:dyDescent="0.35">
      <c r="A9" s="258" t="s">
        <v>18</v>
      </c>
      <c r="B9" s="254">
        <v>2054.1</v>
      </c>
      <c r="C9" s="254">
        <v>30</v>
      </c>
      <c r="D9" s="254">
        <v>1059.5</v>
      </c>
      <c r="E9" s="254">
        <v>934.6</v>
      </c>
      <c r="F9" s="254">
        <v>0</v>
      </c>
      <c r="G9" s="254">
        <v>30</v>
      </c>
    </row>
    <row r="10" spans="1:7" x14ac:dyDescent="0.35">
      <c r="A10" s="258" t="s">
        <v>19</v>
      </c>
      <c r="B10" s="254">
        <v>200059</v>
      </c>
      <c r="C10" s="254">
        <v>105460.6</v>
      </c>
      <c r="D10" s="254">
        <v>52117.5</v>
      </c>
      <c r="E10" s="254">
        <v>40841.9</v>
      </c>
      <c r="F10" s="254">
        <v>1639</v>
      </c>
      <c r="G10" s="254">
        <v>0</v>
      </c>
    </row>
    <row r="11" spans="1:7" x14ac:dyDescent="0.35">
      <c r="A11" s="257" t="s">
        <v>20</v>
      </c>
      <c r="B11" s="254">
        <v>128465.9</v>
      </c>
      <c r="C11" s="254">
        <v>11159.7</v>
      </c>
      <c r="D11" s="254">
        <v>66030.600000000006</v>
      </c>
      <c r="E11" s="254">
        <v>606</v>
      </c>
      <c r="F11" s="254">
        <v>39745.5</v>
      </c>
      <c r="G11" s="254">
        <v>10924.1</v>
      </c>
    </row>
    <row r="12" spans="1:7" x14ac:dyDescent="0.35">
      <c r="A12" s="258" t="s">
        <v>21</v>
      </c>
      <c r="B12" s="254">
        <v>40242.199999999997</v>
      </c>
      <c r="C12" s="254">
        <v>0</v>
      </c>
      <c r="D12" s="254">
        <v>29747.4</v>
      </c>
      <c r="E12" s="254">
        <v>606</v>
      </c>
      <c r="F12" s="254">
        <v>9888.7000000000007</v>
      </c>
      <c r="G12" s="254">
        <v>0</v>
      </c>
    </row>
    <row r="13" spans="1:7" x14ac:dyDescent="0.35">
      <c r="A13" s="258" t="s">
        <v>22</v>
      </c>
      <c r="B13" s="254">
        <v>25104.1</v>
      </c>
      <c r="C13" s="254">
        <v>8400.7000000000007</v>
      </c>
      <c r="D13" s="254">
        <v>7677.2</v>
      </c>
      <c r="E13" s="254">
        <v>0</v>
      </c>
      <c r="F13" s="254">
        <v>0</v>
      </c>
      <c r="G13" s="254">
        <v>9026.2000000000007</v>
      </c>
    </row>
    <row r="14" spans="1:7" x14ac:dyDescent="0.35">
      <c r="A14" s="258" t="s">
        <v>23</v>
      </c>
      <c r="B14" s="254">
        <v>19703.400000000001</v>
      </c>
      <c r="C14" s="254">
        <v>0</v>
      </c>
      <c r="D14" s="254">
        <v>5082.2</v>
      </c>
      <c r="E14" s="254">
        <v>0</v>
      </c>
      <c r="F14" s="254">
        <v>14621.2</v>
      </c>
      <c r="G14" s="254">
        <v>0</v>
      </c>
    </row>
    <row r="15" spans="1:7" x14ac:dyDescent="0.35">
      <c r="A15" s="258" t="s">
        <v>24</v>
      </c>
      <c r="B15" s="254">
        <v>27348</v>
      </c>
      <c r="C15" s="254">
        <v>0</v>
      </c>
      <c r="D15" s="254">
        <v>12112.5</v>
      </c>
      <c r="E15" s="254">
        <v>0</v>
      </c>
      <c r="F15" s="254">
        <v>15235.5</v>
      </c>
      <c r="G15" s="254">
        <v>0</v>
      </c>
    </row>
    <row r="16" spans="1:7" x14ac:dyDescent="0.35">
      <c r="A16" s="258" t="s">
        <v>25</v>
      </c>
      <c r="B16" s="254">
        <v>16068.2</v>
      </c>
      <c r="C16" s="254">
        <v>2759.1</v>
      </c>
      <c r="D16" s="254">
        <v>11411.3</v>
      </c>
      <c r="E16" s="254">
        <v>0</v>
      </c>
      <c r="F16" s="254">
        <v>0</v>
      </c>
      <c r="G16" s="254">
        <v>1897.8</v>
      </c>
    </row>
    <row r="17" spans="1:7" x14ac:dyDescent="0.35">
      <c r="A17" s="257" t="s">
        <v>26</v>
      </c>
      <c r="B17" s="254">
        <v>141398.70000000001</v>
      </c>
      <c r="C17" s="254">
        <v>0</v>
      </c>
      <c r="D17" s="254">
        <v>120202.3</v>
      </c>
      <c r="E17" s="254">
        <v>21196.400000000001</v>
      </c>
      <c r="F17" s="254">
        <v>0</v>
      </c>
      <c r="G17" s="254">
        <v>0</v>
      </c>
    </row>
    <row r="18" spans="1:7" x14ac:dyDescent="0.35">
      <c r="A18" s="258" t="s">
        <v>31</v>
      </c>
      <c r="B18" s="254">
        <v>141398.70000000001</v>
      </c>
      <c r="C18" s="254">
        <v>0</v>
      </c>
      <c r="D18" s="254">
        <v>120202.3</v>
      </c>
      <c r="E18" s="254">
        <v>21196.400000000001</v>
      </c>
      <c r="F18" s="254">
        <v>0</v>
      </c>
      <c r="G18" s="254">
        <v>0</v>
      </c>
    </row>
    <row r="19" spans="1:7" x14ac:dyDescent="0.35">
      <c r="A19" s="257" t="s">
        <v>32</v>
      </c>
      <c r="B19" s="254">
        <v>8655935</v>
      </c>
      <c r="C19" s="254">
        <v>0</v>
      </c>
      <c r="D19" s="254">
        <v>4641658.2</v>
      </c>
      <c r="E19" s="254">
        <v>0</v>
      </c>
      <c r="F19" s="254">
        <v>3056564.1</v>
      </c>
      <c r="G19" s="254">
        <v>957712.7</v>
      </c>
    </row>
    <row r="20" spans="1:7" x14ac:dyDescent="0.35">
      <c r="A20" s="258" t="s">
        <v>33</v>
      </c>
      <c r="B20" s="254">
        <v>4084.5</v>
      </c>
      <c r="C20" s="254">
        <v>0</v>
      </c>
      <c r="D20" s="254">
        <v>0</v>
      </c>
      <c r="E20" s="254">
        <v>0</v>
      </c>
      <c r="F20" s="254">
        <v>4084.5</v>
      </c>
      <c r="G20" s="254">
        <v>0</v>
      </c>
    </row>
    <row r="21" spans="1:7" x14ac:dyDescent="0.35">
      <c r="A21" s="293" t="s">
        <v>34</v>
      </c>
      <c r="B21" s="271">
        <v>8651850.4000000004</v>
      </c>
      <c r="C21" s="271">
        <v>0</v>
      </c>
      <c r="D21" s="292">
        <v>4641658.2</v>
      </c>
      <c r="E21" s="292">
        <v>0</v>
      </c>
      <c r="F21" s="271">
        <v>3052479.5</v>
      </c>
      <c r="G21" s="271">
        <v>957712.7</v>
      </c>
    </row>
    <row r="22" spans="1:7" x14ac:dyDescent="0.35">
      <c r="A22" s="257" t="s">
        <v>35</v>
      </c>
      <c r="B22" s="254">
        <v>661.6</v>
      </c>
      <c r="C22" s="254">
        <v>95.7</v>
      </c>
      <c r="D22" s="254">
        <v>0</v>
      </c>
      <c r="E22" s="254">
        <v>0</v>
      </c>
      <c r="F22" s="254">
        <v>0</v>
      </c>
      <c r="G22" s="254">
        <v>565.9</v>
      </c>
    </row>
    <row r="23" spans="1:7" x14ac:dyDescent="0.35">
      <c r="A23" s="258" t="s">
        <v>37</v>
      </c>
      <c r="B23" s="254">
        <v>661.6</v>
      </c>
      <c r="C23" s="254">
        <v>95.7</v>
      </c>
      <c r="D23" s="254">
        <v>0</v>
      </c>
      <c r="E23" s="254">
        <v>0</v>
      </c>
      <c r="F23" s="254">
        <v>0</v>
      </c>
      <c r="G23" s="254">
        <v>565.9</v>
      </c>
    </row>
    <row r="24" spans="1:7" x14ac:dyDescent="0.35">
      <c r="A24" s="255" t="s">
        <v>38</v>
      </c>
      <c r="B24" s="256" t="s">
        <v>14</v>
      </c>
      <c r="C24" s="256" t="s">
        <v>14</v>
      </c>
      <c r="D24" s="256" t="s">
        <v>14</v>
      </c>
      <c r="E24" s="256" t="s">
        <v>14</v>
      </c>
      <c r="F24" s="256" t="s">
        <v>14</v>
      </c>
      <c r="G24" s="256" t="s">
        <v>14</v>
      </c>
    </row>
    <row r="25" spans="1:7" x14ac:dyDescent="0.35">
      <c r="A25" s="257" t="s">
        <v>39</v>
      </c>
      <c r="B25" s="254">
        <v>11263.6</v>
      </c>
      <c r="C25" s="254">
        <v>0</v>
      </c>
      <c r="D25" s="254">
        <v>2338.6999999999998</v>
      </c>
      <c r="E25" s="254">
        <v>0</v>
      </c>
      <c r="F25" s="254">
        <v>0</v>
      </c>
      <c r="G25" s="254">
        <v>8924.9</v>
      </c>
    </row>
    <row r="26" spans="1:7" x14ac:dyDescent="0.35">
      <c r="A26" s="303" t="s">
        <v>40</v>
      </c>
      <c r="B26" s="271">
        <v>612368.9</v>
      </c>
      <c r="C26" s="271">
        <v>0</v>
      </c>
      <c r="D26" s="302">
        <v>461122.2</v>
      </c>
      <c r="E26" s="302">
        <v>151246.70000000001</v>
      </c>
      <c r="F26" s="271">
        <v>0</v>
      </c>
      <c r="G26" s="271">
        <v>0</v>
      </c>
    </row>
    <row r="27" spans="1:7" s="273" customFormat="1" x14ac:dyDescent="0.35">
      <c r="A27" s="326"/>
      <c r="B27" s="290"/>
      <c r="C27" s="290"/>
      <c r="D27" s="301"/>
      <c r="E27" s="301"/>
      <c r="F27" s="290"/>
      <c r="G27" s="290"/>
    </row>
    <row r="28" spans="1:7" s="273" customFormat="1" x14ac:dyDescent="0.35">
      <c r="A28" s="289"/>
      <c r="B28" s="304"/>
      <c r="C28" s="304"/>
      <c r="D28" s="304" t="s">
        <v>88</v>
      </c>
      <c r="E28" s="304">
        <f>D26+E26</f>
        <v>612368.9</v>
      </c>
      <c r="F28" s="290"/>
      <c r="G28" s="290"/>
    </row>
    <row r="29" spans="1:7" x14ac:dyDescent="0.35">
      <c r="A29" s="295"/>
      <c r="B29" s="296"/>
      <c r="C29" s="297"/>
      <c r="D29" s="298" t="s">
        <v>90</v>
      </c>
      <c r="E29" s="299">
        <f>(D4+E4)-(D21+E21)</f>
        <v>928425.89999999944</v>
      </c>
      <c r="F29" s="251"/>
      <c r="G29" s="251"/>
    </row>
    <row r="30" spans="1:7" s="273" customFormat="1" x14ac:dyDescent="0.35">
      <c r="A30" s="305"/>
      <c r="B30" s="306"/>
      <c r="C30" s="307"/>
      <c r="D30" s="308" t="s">
        <v>89</v>
      </c>
      <c r="E30" s="309">
        <f>E28/E29</f>
        <v>0.65957757102640113</v>
      </c>
      <c r="F30" s="251"/>
      <c r="G30" s="251"/>
    </row>
    <row r="31" spans="1:7" x14ac:dyDescent="0.35">
      <c r="A31" s="250"/>
      <c r="B31" s="251"/>
      <c r="C31" s="251"/>
      <c r="D31" s="251"/>
      <c r="E31" s="251"/>
      <c r="F31" s="251"/>
      <c r="G31" s="251"/>
    </row>
    <row r="32" spans="1:7" s="310" customFormat="1" ht="51.5" customHeight="1" x14ac:dyDescent="0.35">
      <c r="A32" s="367" t="s">
        <v>42</v>
      </c>
      <c r="B32" s="368"/>
      <c r="C32" s="368"/>
      <c r="D32" s="368"/>
      <c r="E32" s="368"/>
      <c r="F32" s="368"/>
      <c r="G32" s="368"/>
    </row>
    <row r="33" spans="1:7" ht="15" customHeight="1" x14ac:dyDescent="0.35">
      <c r="A33" s="351" t="s">
        <v>43</v>
      </c>
      <c r="B33" s="352"/>
      <c r="C33" s="352"/>
      <c r="D33" s="352"/>
      <c r="E33" s="352"/>
      <c r="F33" s="352"/>
      <c r="G33" s="352"/>
    </row>
  </sheetData>
  <mergeCells count="4">
    <mergeCell ref="A32:G32"/>
    <mergeCell ref="A33:G33"/>
    <mergeCell ref="A1:G1"/>
    <mergeCell ref="A2:G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2E1A5-BC5A-4B37-92CD-B135744E7D90}">
  <dimension ref="A1:G29"/>
  <sheetViews>
    <sheetView showGridLines="0" workbookViewId="0">
      <selection activeCell="H27" sqref="H27"/>
    </sheetView>
  </sheetViews>
  <sheetFormatPr defaultRowHeight="14.5" x14ac:dyDescent="0.35"/>
  <cols>
    <col min="1" max="1" width="48.81640625" customWidth="1"/>
    <col min="2" max="6" width="14.453125" customWidth="1"/>
  </cols>
  <sheetData>
    <row r="1" spans="1:6" ht="30" customHeight="1" x14ac:dyDescent="0.35">
      <c r="A1" s="370" t="s">
        <v>91</v>
      </c>
      <c r="B1" s="370"/>
      <c r="C1" s="370"/>
      <c r="D1" s="370"/>
      <c r="E1" s="370"/>
      <c r="F1" s="370"/>
    </row>
    <row r="2" spans="1:6" x14ac:dyDescent="0.35">
      <c r="A2" s="369" t="s">
        <v>1</v>
      </c>
      <c r="B2" s="369"/>
      <c r="C2" s="369"/>
      <c r="D2" s="369"/>
      <c r="E2" s="369"/>
      <c r="F2" s="369"/>
    </row>
    <row r="3" spans="1:6" ht="24" x14ac:dyDescent="0.35">
      <c r="A3" s="252" t="s">
        <v>2</v>
      </c>
      <c r="B3" s="253" t="s">
        <v>3</v>
      </c>
      <c r="C3" s="253" t="s">
        <v>74</v>
      </c>
      <c r="D3" s="253" t="s">
        <v>75</v>
      </c>
      <c r="E3" s="253" t="s">
        <v>76</v>
      </c>
      <c r="F3" s="253" t="s">
        <v>77</v>
      </c>
    </row>
    <row r="4" spans="1:6" x14ac:dyDescent="0.35">
      <c r="A4" s="285" t="s">
        <v>12</v>
      </c>
      <c r="B4" s="284">
        <v>2084164.9</v>
      </c>
      <c r="C4" s="254">
        <v>208661.6</v>
      </c>
      <c r="D4" s="254">
        <v>492759</v>
      </c>
      <c r="E4" s="254">
        <v>880442.2</v>
      </c>
      <c r="F4" s="254">
        <v>502302.1</v>
      </c>
    </row>
    <row r="5" spans="1:6" x14ac:dyDescent="0.35">
      <c r="A5" s="255" t="s">
        <v>13</v>
      </c>
      <c r="B5" s="256" t="s">
        <v>14</v>
      </c>
      <c r="C5" s="256" t="s">
        <v>14</v>
      </c>
      <c r="D5" s="256" t="s">
        <v>14</v>
      </c>
      <c r="E5" s="256" t="s">
        <v>14</v>
      </c>
      <c r="F5" s="256" t="s">
        <v>14</v>
      </c>
    </row>
    <row r="6" spans="1:6" x14ac:dyDescent="0.35">
      <c r="A6" s="257" t="s">
        <v>15</v>
      </c>
      <c r="B6" s="254">
        <v>8106.3</v>
      </c>
      <c r="C6" s="254">
        <v>0</v>
      </c>
      <c r="D6" s="254">
        <v>7969.8</v>
      </c>
      <c r="E6" s="254">
        <v>136.5</v>
      </c>
      <c r="F6" s="254">
        <v>0</v>
      </c>
    </row>
    <row r="7" spans="1:6" x14ac:dyDescent="0.35">
      <c r="A7" s="258" t="s">
        <v>16</v>
      </c>
      <c r="B7" s="254">
        <v>3650.4</v>
      </c>
      <c r="C7" s="254">
        <v>0</v>
      </c>
      <c r="D7" s="254">
        <v>3513.9</v>
      </c>
      <c r="E7" s="254">
        <v>136.5</v>
      </c>
      <c r="F7" s="254">
        <v>0</v>
      </c>
    </row>
    <row r="8" spans="1:6" x14ac:dyDescent="0.35">
      <c r="A8" s="258" t="s">
        <v>18</v>
      </c>
      <c r="B8" s="254">
        <v>710</v>
      </c>
      <c r="C8" s="254">
        <v>0</v>
      </c>
      <c r="D8" s="254">
        <v>710</v>
      </c>
      <c r="E8" s="254">
        <v>0</v>
      </c>
      <c r="F8" s="254">
        <v>0</v>
      </c>
    </row>
    <row r="9" spans="1:6" x14ac:dyDescent="0.35">
      <c r="A9" s="258" t="s">
        <v>19</v>
      </c>
      <c r="B9" s="254">
        <v>3745.9</v>
      </c>
      <c r="C9" s="254">
        <v>0</v>
      </c>
      <c r="D9" s="254">
        <v>3745.9</v>
      </c>
      <c r="E9" s="254">
        <v>0</v>
      </c>
      <c r="F9" s="254">
        <v>0</v>
      </c>
    </row>
    <row r="10" spans="1:6" x14ac:dyDescent="0.35">
      <c r="A10" s="257" t="s">
        <v>20</v>
      </c>
      <c r="B10" s="254">
        <v>260956.4</v>
      </c>
      <c r="C10" s="254">
        <v>157.80000000000001</v>
      </c>
      <c r="D10" s="254">
        <v>62009.1</v>
      </c>
      <c r="E10" s="254">
        <v>187464.8</v>
      </c>
      <c r="F10" s="254">
        <v>11324.7</v>
      </c>
    </row>
    <row r="11" spans="1:6" x14ac:dyDescent="0.35">
      <c r="A11" s="258" t="s">
        <v>21</v>
      </c>
      <c r="B11" s="254">
        <v>38751.300000000003</v>
      </c>
      <c r="C11" s="254">
        <v>0</v>
      </c>
      <c r="D11" s="254">
        <v>8527.6</v>
      </c>
      <c r="E11" s="254">
        <v>30223.7</v>
      </c>
      <c r="F11" s="254">
        <v>0</v>
      </c>
    </row>
    <row r="12" spans="1:6" x14ac:dyDescent="0.35">
      <c r="A12" s="258" t="s">
        <v>22</v>
      </c>
      <c r="B12" s="254">
        <v>158255.1</v>
      </c>
      <c r="C12" s="254">
        <v>157.80000000000001</v>
      </c>
      <c r="D12" s="254">
        <v>22533.3</v>
      </c>
      <c r="E12" s="254">
        <v>127570.2</v>
      </c>
      <c r="F12" s="254">
        <v>7993.7</v>
      </c>
    </row>
    <row r="13" spans="1:6" x14ac:dyDescent="0.35">
      <c r="A13" s="258" t="s">
        <v>23</v>
      </c>
      <c r="B13" s="254">
        <v>13338.1</v>
      </c>
      <c r="C13" s="254">
        <v>0</v>
      </c>
      <c r="D13" s="254">
        <v>5047.6000000000004</v>
      </c>
      <c r="E13" s="254">
        <v>4959.5</v>
      </c>
      <c r="F13" s="254">
        <v>3331</v>
      </c>
    </row>
    <row r="14" spans="1:6" x14ac:dyDescent="0.35">
      <c r="A14" s="258" t="s">
        <v>24</v>
      </c>
      <c r="B14" s="254">
        <v>14105.5</v>
      </c>
      <c r="C14" s="254">
        <v>0</v>
      </c>
      <c r="D14" s="254">
        <v>10324.1</v>
      </c>
      <c r="E14" s="254">
        <v>3781.4</v>
      </c>
      <c r="F14" s="254">
        <v>0</v>
      </c>
    </row>
    <row r="15" spans="1:6" x14ac:dyDescent="0.35">
      <c r="A15" s="258" t="s">
        <v>25</v>
      </c>
      <c r="B15" s="254">
        <v>36506.5</v>
      </c>
      <c r="C15" s="254">
        <v>0</v>
      </c>
      <c r="D15" s="254">
        <v>15576.4</v>
      </c>
      <c r="E15" s="254">
        <v>20930.099999999999</v>
      </c>
      <c r="F15" s="254">
        <v>0</v>
      </c>
    </row>
    <row r="16" spans="1:6" x14ac:dyDescent="0.35">
      <c r="A16" s="257" t="s">
        <v>26</v>
      </c>
      <c r="B16" s="254">
        <v>543653.6</v>
      </c>
      <c r="C16" s="254">
        <v>0</v>
      </c>
      <c r="D16" s="254">
        <v>141481.5</v>
      </c>
      <c r="E16" s="254">
        <v>398422.1</v>
      </c>
      <c r="F16" s="254">
        <v>3750</v>
      </c>
    </row>
    <row r="17" spans="1:7" x14ac:dyDescent="0.35">
      <c r="A17" s="258" t="s">
        <v>28</v>
      </c>
      <c r="B17" s="254">
        <v>33081.599999999999</v>
      </c>
      <c r="C17" s="254">
        <v>0</v>
      </c>
      <c r="D17" s="254">
        <v>33081.599999999999</v>
      </c>
      <c r="E17" s="254">
        <v>0</v>
      </c>
      <c r="F17" s="254">
        <v>0</v>
      </c>
    </row>
    <row r="18" spans="1:7" x14ac:dyDescent="0.35">
      <c r="A18" s="258" t="s">
        <v>29</v>
      </c>
      <c r="B18" s="254">
        <v>3750</v>
      </c>
      <c r="C18" s="254">
        <v>0</v>
      </c>
      <c r="D18" s="254">
        <v>0</v>
      </c>
      <c r="E18" s="254">
        <v>0</v>
      </c>
      <c r="F18" s="254">
        <v>3750</v>
      </c>
    </row>
    <row r="19" spans="1:7" x14ac:dyDescent="0.35">
      <c r="A19" s="268" t="s">
        <v>30</v>
      </c>
      <c r="B19" s="254">
        <v>3750</v>
      </c>
      <c r="C19" s="254">
        <v>0</v>
      </c>
      <c r="D19" s="254">
        <v>0</v>
      </c>
      <c r="E19" s="254">
        <v>0</v>
      </c>
      <c r="F19" s="254">
        <v>3750</v>
      </c>
    </row>
    <row r="20" spans="1:7" x14ac:dyDescent="0.35">
      <c r="A20" s="258" t="s">
        <v>31</v>
      </c>
      <c r="B20" s="254">
        <v>506822</v>
      </c>
      <c r="C20" s="254">
        <v>0</v>
      </c>
      <c r="D20" s="254">
        <v>108399.9</v>
      </c>
      <c r="E20" s="254">
        <v>398422.1</v>
      </c>
      <c r="F20" s="254">
        <v>0</v>
      </c>
    </row>
    <row r="21" spans="1:7" x14ac:dyDescent="0.35">
      <c r="A21" s="257" t="s">
        <v>32</v>
      </c>
      <c r="B21" s="254">
        <v>41825.599999999999</v>
      </c>
      <c r="C21" s="254">
        <v>0</v>
      </c>
      <c r="D21" s="254">
        <v>41247.1</v>
      </c>
      <c r="E21" s="254">
        <v>0</v>
      </c>
      <c r="F21" s="254">
        <v>578.5</v>
      </c>
    </row>
    <row r="22" spans="1:7" x14ac:dyDescent="0.35">
      <c r="A22" s="258" t="s">
        <v>34</v>
      </c>
      <c r="B22" s="254">
        <v>41825.599999999999</v>
      </c>
      <c r="C22" s="254">
        <v>0</v>
      </c>
      <c r="D22" s="254">
        <v>41247.1</v>
      </c>
      <c r="E22" s="254">
        <v>0</v>
      </c>
      <c r="F22" s="254">
        <v>578.5</v>
      </c>
    </row>
    <row r="23" spans="1:7" x14ac:dyDescent="0.35">
      <c r="A23" s="255" t="s">
        <v>38</v>
      </c>
      <c r="B23" s="256" t="s">
        <v>14</v>
      </c>
      <c r="C23" s="256" t="s">
        <v>14</v>
      </c>
      <c r="D23" s="256" t="s">
        <v>14</v>
      </c>
      <c r="E23" s="256" t="s">
        <v>14</v>
      </c>
      <c r="F23" s="256" t="s">
        <v>14</v>
      </c>
    </row>
    <row r="24" spans="1:7" x14ac:dyDescent="0.35">
      <c r="A24" s="257" t="s">
        <v>39</v>
      </c>
      <c r="B24" s="254">
        <v>411944.3</v>
      </c>
      <c r="C24" s="254">
        <v>112153.7</v>
      </c>
      <c r="D24" s="254">
        <v>0</v>
      </c>
      <c r="E24" s="254">
        <v>756.1</v>
      </c>
      <c r="F24" s="254">
        <v>299034.5</v>
      </c>
    </row>
    <row r="25" spans="1:7" x14ac:dyDescent="0.35">
      <c r="A25" s="286" t="s">
        <v>40</v>
      </c>
      <c r="B25" s="284">
        <v>817678.7</v>
      </c>
      <c r="C25" s="254">
        <v>96350.1</v>
      </c>
      <c r="D25" s="254">
        <v>240051.5</v>
      </c>
      <c r="E25" s="254">
        <v>293662.7</v>
      </c>
      <c r="F25" s="254">
        <v>187614.4</v>
      </c>
    </row>
    <row r="26" spans="1:7" x14ac:dyDescent="0.35">
      <c r="A26" s="278" t="s">
        <v>92</v>
      </c>
      <c r="B26" s="277">
        <f>B25/B4</f>
        <v>0.3923291770243324</v>
      </c>
    </row>
    <row r="27" spans="1:7" s="273" customFormat="1" x14ac:dyDescent="0.35">
      <c r="A27" s="250"/>
      <c r="B27" s="269"/>
    </row>
    <row r="28" spans="1:7" s="310" customFormat="1" ht="61" customHeight="1" x14ac:dyDescent="0.35">
      <c r="A28" s="366" t="s">
        <v>42</v>
      </c>
      <c r="B28" s="366"/>
      <c r="C28" s="366"/>
      <c r="D28" s="366"/>
      <c r="E28" s="366"/>
      <c r="F28" s="366"/>
    </row>
    <row r="29" spans="1:7" ht="15" customHeight="1" x14ac:dyDescent="0.35">
      <c r="A29" s="351" t="s">
        <v>43</v>
      </c>
      <c r="B29" s="352"/>
      <c r="C29" s="352"/>
      <c r="D29" s="352"/>
      <c r="E29" s="352"/>
      <c r="F29" s="352"/>
      <c r="G29" s="352"/>
    </row>
  </sheetData>
  <mergeCells count="4">
    <mergeCell ref="A29:G29"/>
    <mergeCell ref="A1:F1"/>
    <mergeCell ref="A2:F2"/>
    <mergeCell ref="A28:F2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AD602-934A-49C0-92A9-B242B757CBA3}">
  <dimension ref="A1:H26"/>
  <sheetViews>
    <sheetView showGridLines="0" workbookViewId="0">
      <selection activeCell="G12" sqref="G12"/>
    </sheetView>
  </sheetViews>
  <sheetFormatPr defaultRowHeight="14.5" x14ac:dyDescent="0.35"/>
  <cols>
    <col min="1" max="1" width="48.81640625" customWidth="1"/>
    <col min="2" max="5" width="14.453125" customWidth="1"/>
  </cols>
  <sheetData>
    <row r="1" spans="1:5" ht="29.5" customHeight="1" x14ac:dyDescent="0.35">
      <c r="A1" s="370" t="s">
        <v>97</v>
      </c>
      <c r="B1" s="370"/>
      <c r="C1" s="370"/>
      <c r="D1" s="370"/>
      <c r="E1" s="370"/>
    </row>
    <row r="2" spans="1:5" x14ac:dyDescent="0.35">
      <c r="A2" s="369" t="s">
        <v>1</v>
      </c>
      <c r="B2" s="369"/>
      <c r="C2" s="369"/>
      <c r="D2" s="369"/>
      <c r="E2" s="369"/>
    </row>
    <row r="3" spans="1:5" ht="35.5" x14ac:dyDescent="0.35">
      <c r="A3" s="252" t="s">
        <v>2</v>
      </c>
      <c r="B3" s="253" t="s">
        <v>3</v>
      </c>
      <c r="C3" s="253" t="s">
        <v>78</v>
      </c>
      <c r="D3" s="253" t="s">
        <v>79</v>
      </c>
      <c r="E3" s="253" t="s">
        <v>80</v>
      </c>
    </row>
    <row r="4" spans="1:5" x14ac:dyDescent="0.35">
      <c r="A4" s="291" t="s">
        <v>12</v>
      </c>
      <c r="B4" s="292">
        <v>722576.4</v>
      </c>
      <c r="C4" s="254">
        <v>16469.3</v>
      </c>
      <c r="D4" s="254">
        <v>9837.2999999999993</v>
      </c>
      <c r="E4" s="254">
        <v>696269.8</v>
      </c>
    </row>
    <row r="5" spans="1:5" x14ac:dyDescent="0.35">
      <c r="A5" s="255" t="s">
        <v>13</v>
      </c>
      <c r="B5" s="256" t="s">
        <v>14</v>
      </c>
      <c r="C5" s="256" t="s">
        <v>14</v>
      </c>
      <c r="D5" s="256" t="s">
        <v>14</v>
      </c>
      <c r="E5" s="256" t="s">
        <v>14</v>
      </c>
    </row>
    <row r="6" spans="1:5" x14ac:dyDescent="0.35">
      <c r="A6" s="257" t="s">
        <v>20</v>
      </c>
      <c r="B6" s="254">
        <v>16068.3</v>
      </c>
      <c r="C6" s="254">
        <v>5000.2</v>
      </c>
      <c r="D6" s="254">
        <v>2753.6</v>
      </c>
      <c r="E6" s="254">
        <v>8314.4</v>
      </c>
    </row>
    <row r="7" spans="1:5" x14ac:dyDescent="0.35">
      <c r="A7" s="258" t="s">
        <v>22</v>
      </c>
      <c r="B7" s="254">
        <v>10.5</v>
      </c>
      <c r="C7" s="254">
        <v>0</v>
      </c>
      <c r="D7" s="254">
        <v>0</v>
      </c>
      <c r="E7" s="254">
        <v>10.5</v>
      </c>
    </row>
    <row r="8" spans="1:5" x14ac:dyDescent="0.35">
      <c r="A8" s="258" t="s">
        <v>24</v>
      </c>
      <c r="B8" s="254">
        <v>10379.6</v>
      </c>
      <c r="C8" s="254">
        <v>2246.8000000000002</v>
      </c>
      <c r="D8" s="254">
        <v>0</v>
      </c>
      <c r="E8" s="254">
        <v>8132.8</v>
      </c>
    </row>
    <row r="9" spans="1:5" x14ac:dyDescent="0.35">
      <c r="A9" s="258" t="s">
        <v>25</v>
      </c>
      <c r="B9" s="254">
        <v>5678.2</v>
      </c>
      <c r="C9" s="254">
        <v>2753.4</v>
      </c>
      <c r="D9" s="254">
        <v>2753.6</v>
      </c>
      <c r="E9" s="254">
        <v>171.1</v>
      </c>
    </row>
    <row r="10" spans="1:5" x14ac:dyDescent="0.35">
      <c r="A10" s="257" t="s">
        <v>32</v>
      </c>
      <c r="B10" s="254">
        <v>673294.7</v>
      </c>
      <c r="C10" s="254">
        <v>0</v>
      </c>
      <c r="D10" s="254">
        <v>0</v>
      </c>
      <c r="E10" s="254">
        <v>673294.7</v>
      </c>
    </row>
    <row r="11" spans="1:5" x14ac:dyDescent="0.35">
      <c r="A11" s="293" t="s">
        <v>99</v>
      </c>
      <c r="B11" s="292">
        <v>673294.7</v>
      </c>
      <c r="C11" s="271">
        <v>0</v>
      </c>
      <c r="D11" s="271">
        <v>0</v>
      </c>
      <c r="E11" s="271">
        <v>673294.7</v>
      </c>
    </row>
    <row r="12" spans="1:5" x14ac:dyDescent="0.35">
      <c r="A12" s="255" t="s">
        <v>38</v>
      </c>
      <c r="B12" s="256" t="s">
        <v>14</v>
      </c>
      <c r="C12" s="256" t="s">
        <v>14</v>
      </c>
      <c r="D12" s="256" t="s">
        <v>14</v>
      </c>
      <c r="E12" s="256" t="s">
        <v>14</v>
      </c>
    </row>
    <row r="13" spans="1:5" x14ac:dyDescent="0.35">
      <c r="A13" s="303" t="s">
        <v>40</v>
      </c>
      <c r="B13" s="302">
        <v>33213.300000000003</v>
      </c>
      <c r="C13" s="254">
        <v>11469.1</v>
      </c>
      <c r="D13" s="254">
        <v>7083.6</v>
      </c>
      <c r="E13" s="254">
        <v>14660.7</v>
      </c>
    </row>
    <row r="14" spans="1:5" s="273" customFormat="1" x14ac:dyDescent="0.35">
      <c r="A14" s="326"/>
      <c r="B14" s="301"/>
      <c r="C14" s="322"/>
      <c r="D14" s="322"/>
      <c r="E14" s="322"/>
    </row>
    <row r="15" spans="1:5" s="273" customFormat="1" x14ac:dyDescent="0.35">
      <c r="A15" s="324"/>
      <c r="B15" s="325"/>
      <c r="C15" s="325"/>
      <c r="D15" s="304" t="s">
        <v>98</v>
      </c>
      <c r="E15" s="304">
        <f>B13+'Table 75-SocSci'!B19</f>
        <v>181984</v>
      </c>
    </row>
    <row r="16" spans="1:5" x14ac:dyDescent="0.35">
      <c r="A16" s="294"/>
      <c r="B16" s="323"/>
      <c r="C16" s="323"/>
      <c r="D16" s="298" t="s">
        <v>100</v>
      </c>
      <c r="E16" s="299">
        <f>(B4+'Table 75-SocSci'!B4)-(B11)</f>
        <v>281519.5</v>
      </c>
    </row>
    <row r="17" spans="1:8" s="273" customFormat="1" x14ac:dyDescent="0.35">
      <c r="A17" s="278"/>
      <c r="B17" s="311"/>
      <c r="C17" s="277"/>
      <c r="D17" s="308" t="s">
        <v>101</v>
      </c>
      <c r="E17" s="277">
        <f>E15/E16</f>
        <v>0.64643479403735793</v>
      </c>
    </row>
    <row r="18" spans="1:8" s="273" customFormat="1" x14ac:dyDescent="0.35">
      <c r="A18" s="250"/>
      <c r="B18" s="300"/>
      <c r="C18" s="269"/>
      <c r="D18" s="269"/>
      <c r="E18" s="269"/>
    </row>
    <row r="19" spans="1:8" s="310" customFormat="1" ht="66.5" customHeight="1" x14ac:dyDescent="0.35">
      <c r="A19" s="366" t="s">
        <v>42</v>
      </c>
      <c r="B19" s="366"/>
      <c r="C19" s="366"/>
      <c r="D19" s="366"/>
      <c r="E19" s="366"/>
    </row>
    <row r="20" spans="1:8" ht="15" customHeight="1" x14ac:dyDescent="0.35">
      <c r="A20" s="351" t="s">
        <v>43</v>
      </c>
      <c r="B20" s="352"/>
      <c r="C20" s="352"/>
      <c r="D20" s="352"/>
      <c r="E20" s="352"/>
      <c r="F20" s="352"/>
      <c r="G20" s="352"/>
      <c r="H20" s="352"/>
    </row>
    <row r="23" spans="1:8" x14ac:dyDescent="0.35">
      <c r="C23" s="327"/>
    </row>
    <row r="26" spans="1:8" x14ac:dyDescent="0.35">
      <c r="D26" s="327"/>
    </row>
  </sheetData>
  <mergeCells count="4">
    <mergeCell ref="A20:H20"/>
    <mergeCell ref="A2:E2"/>
    <mergeCell ref="A1:E1"/>
    <mergeCell ref="A19:E1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D80B5-FFDD-4070-92C6-CD51CE431A2A}">
  <dimension ref="A1:G27"/>
  <sheetViews>
    <sheetView showGridLines="0" workbookViewId="0">
      <selection activeCell="B26" sqref="B26"/>
    </sheetView>
  </sheetViews>
  <sheetFormatPr defaultRowHeight="14.5" x14ac:dyDescent="0.35"/>
  <cols>
    <col min="1" max="1" width="48.81640625" customWidth="1"/>
    <col min="2" max="7" width="14.453125" customWidth="1"/>
  </cols>
  <sheetData>
    <row r="1" spans="1:7" x14ac:dyDescent="0.35">
      <c r="A1" s="369" t="s">
        <v>81</v>
      </c>
      <c r="B1" s="369"/>
      <c r="C1" s="369"/>
      <c r="D1" s="369"/>
      <c r="E1" s="369"/>
      <c r="F1" s="369"/>
      <c r="G1" s="369"/>
    </row>
    <row r="2" spans="1:7" x14ac:dyDescent="0.35">
      <c r="A2" s="369" t="s">
        <v>1</v>
      </c>
      <c r="B2" s="369"/>
      <c r="C2" s="369"/>
      <c r="D2" s="369"/>
      <c r="E2" s="369"/>
      <c r="F2" s="369"/>
      <c r="G2" s="369"/>
    </row>
    <row r="3" spans="1:7" ht="24" x14ac:dyDescent="0.35">
      <c r="A3" s="252" t="s">
        <v>2</v>
      </c>
      <c r="B3" s="253" t="s">
        <v>3</v>
      </c>
      <c r="C3" s="253" t="s">
        <v>82</v>
      </c>
      <c r="D3" s="253" t="s">
        <v>83</v>
      </c>
      <c r="E3" s="253" t="s">
        <v>84</v>
      </c>
      <c r="F3" s="253" t="s">
        <v>85</v>
      </c>
      <c r="G3" s="253" t="s">
        <v>86</v>
      </c>
    </row>
    <row r="4" spans="1:7" x14ac:dyDescent="0.35">
      <c r="A4" s="291" t="s">
        <v>12</v>
      </c>
      <c r="B4" s="292">
        <v>232237.8</v>
      </c>
      <c r="C4" s="254">
        <v>17997</v>
      </c>
      <c r="D4" s="254">
        <v>36171.5</v>
      </c>
      <c r="E4" s="254">
        <v>8985.2999999999993</v>
      </c>
      <c r="F4" s="254">
        <v>16047.1</v>
      </c>
      <c r="G4" s="254">
        <v>153036.79999999999</v>
      </c>
    </row>
    <row r="5" spans="1:7" x14ac:dyDescent="0.35">
      <c r="A5" s="255" t="s">
        <v>13</v>
      </c>
      <c r="B5" s="256" t="s">
        <v>14</v>
      </c>
      <c r="C5" s="256" t="s">
        <v>14</v>
      </c>
      <c r="D5" s="256" t="s">
        <v>14</v>
      </c>
      <c r="E5" s="256" t="s">
        <v>14</v>
      </c>
      <c r="F5" s="256" t="s">
        <v>14</v>
      </c>
      <c r="G5" s="256" t="s">
        <v>14</v>
      </c>
    </row>
    <row r="6" spans="1:7" x14ac:dyDescent="0.35">
      <c r="A6" s="257" t="s">
        <v>15</v>
      </c>
      <c r="B6" s="254">
        <v>26409.8</v>
      </c>
      <c r="C6" s="254">
        <v>0</v>
      </c>
      <c r="D6" s="254">
        <v>18525.7</v>
      </c>
      <c r="E6" s="254">
        <v>0</v>
      </c>
      <c r="F6" s="254">
        <v>7428.1</v>
      </c>
      <c r="G6" s="254">
        <v>456</v>
      </c>
    </row>
    <row r="7" spans="1:7" x14ac:dyDescent="0.35">
      <c r="A7" s="258" t="s">
        <v>16</v>
      </c>
      <c r="B7" s="254">
        <v>136.5</v>
      </c>
      <c r="C7" s="254">
        <v>0</v>
      </c>
      <c r="D7" s="254">
        <v>136.5</v>
      </c>
      <c r="E7" s="254">
        <v>0</v>
      </c>
      <c r="F7" s="254">
        <v>0</v>
      </c>
      <c r="G7" s="254">
        <v>0</v>
      </c>
    </row>
    <row r="8" spans="1:7" x14ac:dyDescent="0.35">
      <c r="A8" s="258" t="s">
        <v>18</v>
      </c>
      <c r="B8" s="254">
        <v>456</v>
      </c>
      <c r="C8" s="254">
        <v>0</v>
      </c>
      <c r="D8" s="254">
        <v>0</v>
      </c>
      <c r="E8" s="254">
        <v>0</v>
      </c>
      <c r="F8" s="254">
        <v>0</v>
      </c>
      <c r="G8" s="254">
        <v>456</v>
      </c>
    </row>
    <row r="9" spans="1:7" x14ac:dyDescent="0.35">
      <c r="A9" s="258" t="s">
        <v>19</v>
      </c>
      <c r="B9" s="254">
        <v>25817.4</v>
      </c>
      <c r="C9" s="254">
        <v>0</v>
      </c>
      <c r="D9" s="254">
        <v>18389.2</v>
      </c>
      <c r="E9" s="254">
        <v>0</v>
      </c>
      <c r="F9" s="254">
        <v>7428.1</v>
      </c>
      <c r="G9" s="254">
        <v>0</v>
      </c>
    </row>
    <row r="10" spans="1:7" x14ac:dyDescent="0.35">
      <c r="A10" s="257" t="s">
        <v>20</v>
      </c>
      <c r="B10" s="254">
        <v>12485.3</v>
      </c>
      <c r="C10" s="254">
        <v>127.4</v>
      </c>
      <c r="D10" s="254">
        <v>0</v>
      </c>
      <c r="E10" s="254">
        <v>0</v>
      </c>
      <c r="F10" s="254">
        <v>0</v>
      </c>
      <c r="G10" s="254">
        <v>12358</v>
      </c>
    </row>
    <row r="11" spans="1:7" x14ac:dyDescent="0.35">
      <c r="A11" s="258" t="s">
        <v>23</v>
      </c>
      <c r="B11" s="254">
        <v>2210.8000000000002</v>
      </c>
      <c r="C11" s="254">
        <v>0</v>
      </c>
      <c r="D11" s="254">
        <v>0</v>
      </c>
      <c r="E11" s="254">
        <v>0</v>
      </c>
      <c r="F11" s="254">
        <v>0</v>
      </c>
      <c r="G11" s="254">
        <v>2210.8000000000002</v>
      </c>
    </row>
    <row r="12" spans="1:7" x14ac:dyDescent="0.35">
      <c r="A12" s="258" t="s">
        <v>24</v>
      </c>
      <c r="B12" s="254">
        <v>100</v>
      </c>
      <c r="C12" s="254">
        <v>100</v>
      </c>
      <c r="D12" s="254">
        <v>0</v>
      </c>
      <c r="E12" s="254">
        <v>0</v>
      </c>
      <c r="F12" s="254">
        <v>0</v>
      </c>
      <c r="G12" s="254">
        <v>0</v>
      </c>
    </row>
    <row r="13" spans="1:7" x14ac:dyDescent="0.35">
      <c r="A13" s="258" t="s">
        <v>25</v>
      </c>
      <c r="B13" s="254">
        <v>10174.6</v>
      </c>
      <c r="C13" s="254">
        <v>27.4</v>
      </c>
      <c r="D13" s="254">
        <v>0</v>
      </c>
      <c r="E13" s="254">
        <v>0</v>
      </c>
      <c r="F13" s="254">
        <v>0</v>
      </c>
      <c r="G13" s="254">
        <v>10147.200000000001</v>
      </c>
    </row>
    <row r="14" spans="1:7" x14ac:dyDescent="0.35">
      <c r="A14" s="257" t="s">
        <v>32</v>
      </c>
      <c r="B14" s="254">
        <v>42494.1</v>
      </c>
      <c r="C14" s="254">
        <v>0</v>
      </c>
      <c r="D14" s="254">
        <v>0</v>
      </c>
      <c r="E14" s="254">
        <v>0</v>
      </c>
      <c r="F14" s="254">
        <v>0</v>
      </c>
      <c r="G14" s="254">
        <v>42494.1</v>
      </c>
    </row>
    <row r="15" spans="1:7" x14ac:dyDescent="0.35">
      <c r="A15" s="270" t="s">
        <v>34</v>
      </c>
      <c r="B15" s="271">
        <v>42494.1</v>
      </c>
      <c r="C15" s="271">
        <v>0</v>
      </c>
      <c r="D15" s="271">
        <v>0</v>
      </c>
      <c r="E15" s="271">
        <v>0</v>
      </c>
      <c r="F15" s="271">
        <v>0</v>
      </c>
      <c r="G15" s="271">
        <v>42494.1</v>
      </c>
    </row>
    <row r="16" spans="1:7" x14ac:dyDescent="0.35">
      <c r="A16" s="272" t="s">
        <v>35</v>
      </c>
      <c r="B16" s="271">
        <v>2077.9</v>
      </c>
      <c r="C16" s="271">
        <v>0</v>
      </c>
      <c r="D16" s="271">
        <v>0</v>
      </c>
      <c r="E16" s="271">
        <v>0</v>
      </c>
      <c r="F16" s="271">
        <v>0</v>
      </c>
      <c r="G16" s="271">
        <v>2077.9</v>
      </c>
    </row>
    <row r="17" spans="1:7" x14ac:dyDescent="0.35">
      <c r="A17" s="258" t="s">
        <v>37</v>
      </c>
      <c r="B17" s="254">
        <v>2077.9</v>
      </c>
      <c r="C17" s="254">
        <v>0</v>
      </c>
      <c r="D17" s="254">
        <v>0</v>
      </c>
      <c r="E17" s="254">
        <v>0</v>
      </c>
      <c r="F17" s="254">
        <v>0</v>
      </c>
      <c r="G17" s="254">
        <v>2077.9</v>
      </c>
    </row>
    <row r="18" spans="1:7" x14ac:dyDescent="0.35">
      <c r="A18" s="255" t="s">
        <v>38</v>
      </c>
      <c r="B18" s="256" t="s">
        <v>14</v>
      </c>
      <c r="C18" s="256" t="s">
        <v>14</v>
      </c>
      <c r="D18" s="256" t="s">
        <v>14</v>
      </c>
      <c r="E18" s="256" t="s">
        <v>14</v>
      </c>
      <c r="F18" s="256" t="s">
        <v>14</v>
      </c>
      <c r="G18" s="256" t="s">
        <v>14</v>
      </c>
    </row>
    <row r="19" spans="1:7" x14ac:dyDescent="0.35">
      <c r="A19" s="303" t="s">
        <v>40</v>
      </c>
      <c r="B19" s="302">
        <v>148770.70000000001</v>
      </c>
      <c r="C19" s="254">
        <v>17869.7</v>
      </c>
      <c r="D19" s="254">
        <v>17645.8</v>
      </c>
      <c r="E19" s="254">
        <v>8985.2999999999993</v>
      </c>
      <c r="F19" s="254">
        <v>8619</v>
      </c>
      <c r="G19" s="254">
        <v>95650.9</v>
      </c>
    </row>
    <row r="20" spans="1:7" x14ac:dyDescent="0.35">
      <c r="A20" s="250"/>
      <c r="B20" s="269"/>
      <c r="C20" s="269"/>
      <c r="D20" s="269"/>
      <c r="E20" s="269"/>
      <c r="F20" s="269"/>
      <c r="G20" s="269"/>
    </row>
    <row r="21" spans="1:7" s="310" customFormat="1" ht="58" customHeight="1" x14ac:dyDescent="0.35">
      <c r="A21" s="367" t="s">
        <v>42</v>
      </c>
      <c r="B21" s="368"/>
      <c r="C21" s="368"/>
      <c r="D21" s="368"/>
      <c r="E21" s="368"/>
      <c r="F21" s="368"/>
      <c r="G21" s="368"/>
    </row>
    <row r="22" spans="1:7" ht="15" customHeight="1" x14ac:dyDescent="0.35">
      <c r="A22" s="351" t="s">
        <v>43</v>
      </c>
      <c r="B22" s="352"/>
      <c r="C22" s="352"/>
      <c r="D22" s="352"/>
      <c r="E22" s="352"/>
      <c r="F22" s="352"/>
      <c r="G22" s="352"/>
    </row>
    <row r="27" spans="1:7" x14ac:dyDescent="0.35">
      <c r="D27" s="327"/>
    </row>
  </sheetData>
  <mergeCells count="4">
    <mergeCell ref="A21:G21"/>
    <mergeCell ref="A22:G22"/>
    <mergeCell ref="A1:G1"/>
    <mergeCell ref="A2:G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Support of Basic Research Chart</vt:lpstr>
      <vt:lpstr>Table 67 All S&amp;E</vt:lpstr>
      <vt:lpstr>Table 69 CompSci&amp;Math</vt:lpstr>
      <vt:lpstr>Table 70 ENG</vt:lpstr>
      <vt:lpstr>Table 71 Environmental</vt:lpstr>
      <vt:lpstr>Table 72 LifeSci</vt:lpstr>
      <vt:lpstr>Table 73-PhysSci</vt:lpstr>
      <vt:lpstr>Table 74-Psych</vt:lpstr>
      <vt:lpstr>Table 75-SocSci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Center for Science and Engineering Statistics, National Science Foundation</dc:creator>
  <cp:lastModifiedBy>NSF</cp:lastModifiedBy>
  <dcterms:created xsi:type="dcterms:W3CDTF">2019-12-10T16:00:27Z</dcterms:created>
  <dcterms:modified xsi:type="dcterms:W3CDTF">2021-05-25T14:58:32Z</dcterms:modified>
</cp:coreProperties>
</file>