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2968CE48-FE68-4DEF-AA40-D792E929DD9F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CHE Funding" sheetId="11" r:id="rId1"/>
  </sheets>
  <definedNames>
    <definedName name="_xlnm.Print_Area" localSheetId="0">'CHE Funding'!$A$1:$F$15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1" l="1"/>
  <c r="F15" i="11" s="1"/>
  <c r="E14" i="11"/>
  <c r="F14" i="11" s="1"/>
  <c r="E13" i="11"/>
  <c r="F13" i="11" s="1"/>
  <c r="E12" i="11"/>
  <c r="F12" i="11" s="1"/>
  <c r="D11" i="11"/>
  <c r="C11" i="11"/>
  <c r="B11" i="11"/>
  <c r="E10" i="11"/>
  <c r="F10" i="11" s="1"/>
  <c r="E9" i="11"/>
  <c r="F9" i="11" s="1"/>
  <c r="D8" i="11"/>
  <c r="E8" i="11" s="1"/>
  <c r="F8" i="11" s="1"/>
  <c r="C8" i="11"/>
  <c r="B8" i="11"/>
  <c r="E7" i="11"/>
  <c r="F7" i="11" s="1"/>
  <c r="C6" i="11"/>
  <c r="E5" i="11"/>
  <c r="F5" i="11" s="1"/>
  <c r="B6" i="11" l="1"/>
  <c r="D6" i="11"/>
  <c r="E6" i="11" s="1"/>
  <c r="F6" i="11" s="1"/>
  <c r="E11" i="11"/>
  <c r="F11" i="11" s="1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<sst xmlns="http://schemas.openxmlformats.org/spreadsheetml/2006/main" count="19" uniqueCount="19">
  <si>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</si>
  <si>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</si>
  <si>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</si>
  <si>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</si>
  <si>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</si>
  <si>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</si>
  <si>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</si>
  <si>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</si>
  <si>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</si>
  <si>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</si>
  <si>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FY 2021
Estimate</t>
  </si>
  <si>
    <t>FY 2020
Actual</t>
  </si>
  <si>
    <t>FY 2022
Request</t>
  </si>
  <si>
    <t>Change over
FY 2021 Estimate</t>
  </si>
  <si>
    <t>Centers for Chemical Innovation (CHE)</t>
  </si>
  <si>
    <t>CHE Funding</t>
  </si>
  <si>
    <t>National Nanotechnology Coordinated Infrastructure (NNCI)</t>
  </si>
  <si>
    <t>Midscale Research Infrastructure</t>
  </si>
  <si>
    <t>NHMFL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</si>
</sst>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inden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sheetPr>
    <pageSetUpPr fitToPage="1"/>
  </sheetPr>
  <dimension ref="A1:F19"/>
  <sheetViews>
    <sheetView showGridLines="0" tabSelected="1" zoomScaleNormal="100" workbookViewId="0">
      <selection sqref="A1:F1"/>
    </sheetView>
  </sheetViews>
  <sheetFormatPr defaultColWidth="8.81640625" defaultRowHeight="12.5" x14ac:dyDescent="0.25"/>
  <cols>
    <col min="1" max="1" width="48.6328125" style="4" bestFit="1" customWidth="1"/>
    <col min="2" max="6" width="9.81640625" style="4" customWidth="1"/>
    <col min="7" max="16384" width="8.81640625" style="4"/>
  </cols>
  <sheetData>
    <row r="1" spans="1:6" s="1" customFormat="1" ht="14.5" customHeight="1" x14ac:dyDescent="0.25">
      <c r="A1" s="26" t="s">
        <v>15</v>
      </c>
      <c r="B1" s="26"/>
      <c r="C1" s="26"/>
      <c r="D1" s="26"/>
      <c r="E1" s="26"/>
      <c r="F1" s="26"/>
    </row>
    <row r="2" spans="1:6" ht="14.5" customHeight="1" thickBot="1" x14ac:dyDescent="0.3">
      <c r="A2" s="27" t="s">
        <v>0</v>
      </c>
      <c r="B2" s="27"/>
      <c r="C2" s="27"/>
      <c r="D2" s="27"/>
      <c r="E2" s="27"/>
      <c r="F2" s="27"/>
    </row>
    <row r="3" spans="1:6" ht="27" customHeight="1" x14ac:dyDescent="0.25">
      <c r="A3" s="5"/>
      <c r="B3" s="28" t="s">
        <v>11</v>
      </c>
      <c r="C3" s="30" t="s">
        <v>10</v>
      </c>
      <c r="D3" s="32" t="s">
        <v>12</v>
      </c>
      <c r="E3" s="33" t="s">
        <v>13</v>
      </c>
      <c r="F3" s="34"/>
    </row>
    <row r="4" spans="1:6" ht="12.5" customHeight="1" x14ac:dyDescent="0.25">
      <c r="A4" s="6"/>
      <c r="B4" s="29"/>
      <c r="C4" s="31"/>
      <c r="D4" s="29"/>
      <c r="E4" s="3" t="s">
        <v>1</v>
      </c>
      <c r="F4" s="3" t="s">
        <v>2</v>
      </c>
    </row>
    <row r="5" spans="1:6" ht="14.5" customHeight="1" x14ac:dyDescent="0.3">
      <c r="A5" s="2" t="s">
        <v>3</v>
      </c>
      <c r="B5" s="8">
        <v>260.37</v>
      </c>
      <c r="C5" s="8">
        <v>259.70999999999998</v>
      </c>
      <c r="D5" s="8">
        <v>284.14</v>
      </c>
      <c r="E5" s="9">
        <f>D5-C5</f>
        <v>24.430000000000007</v>
      </c>
      <c r="F5" s="10">
        <f>IF(C5=0,"N/A",E5/C5)</f>
        <v>9.4066458742443529E-2</v>
      </c>
    </row>
    <row r="6" spans="1:6" ht="14.5" customHeight="1" x14ac:dyDescent="0.25">
      <c r="A6" s="20" t="s">
        <v>4</v>
      </c>
      <c r="B6" s="11">
        <f>B5-B7-B8-B10-B11</f>
        <v>190.79000000000002</v>
      </c>
      <c r="C6" s="11">
        <f t="shared" ref="C6:D6" si="0">C5-C7-C8-C10-C11</f>
        <v>196.72999999999996</v>
      </c>
      <c r="D6" s="11">
        <f t="shared" si="0"/>
        <v>217.60999999999999</v>
      </c>
      <c r="E6" s="12">
        <f t="shared" ref="E6:E15" si="1">D6-C6</f>
        <v>20.880000000000024</v>
      </c>
      <c r="F6" s="13">
        <f t="shared" ref="F6:F15" si="2">IF(C6=0,"N/A",E6/C6)</f>
        <v>0.1061353123570377</v>
      </c>
    </row>
    <row r="7" spans="1:6" ht="14.5" customHeight="1" x14ac:dyDescent="0.25">
      <c r="A7" s="21" t="s">
        <v>7</v>
      </c>
      <c r="B7" s="14">
        <v>28.93</v>
      </c>
      <c r="C7" s="14">
        <v>26</v>
      </c>
      <c r="D7" s="14">
        <v>26</v>
      </c>
      <c r="E7" s="15">
        <f t="shared" si="1"/>
        <v>0</v>
      </c>
      <c r="F7" s="16">
        <f t="shared" si="2"/>
        <v>0</v>
      </c>
    </row>
    <row r="8" spans="1:6" ht="14.5" customHeight="1" x14ac:dyDescent="0.25">
      <c r="A8" s="21" t="s">
        <v>8</v>
      </c>
      <c r="B8" s="14">
        <f>SUM(B9:B9)</f>
        <v>23.66</v>
      </c>
      <c r="C8" s="14">
        <f>SUM(C9:C9)</f>
        <v>24</v>
      </c>
      <c r="D8" s="14">
        <f>SUM(D9:D9)</f>
        <v>27.7</v>
      </c>
      <c r="E8" s="15">
        <f t="shared" si="1"/>
        <v>3.6999999999999993</v>
      </c>
      <c r="F8" s="16">
        <f t="shared" si="2"/>
        <v>0.15416666666666665</v>
      </c>
    </row>
    <row r="9" spans="1:6" ht="14.5" customHeight="1" x14ac:dyDescent="0.25">
      <c r="A9" s="24" t="s">
        <v>14</v>
      </c>
      <c r="B9" s="14">
        <v>23.66</v>
      </c>
      <c r="C9" s="14">
        <v>24</v>
      </c>
      <c r="D9" s="14">
        <v>27.7</v>
      </c>
      <c r="E9" s="15">
        <f t="shared" si="1"/>
        <v>3.6999999999999993</v>
      </c>
      <c r="F9" s="16">
        <f t="shared" si="2"/>
        <v>0.15416666666666665</v>
      </c>
    </row>
    <row r="10" spans="1:6" ht="14.5" customHeight="1" x14ac:dyDescent="0.25">
      <c r="A10" s="20" t="s">
        <v>5</v>
      </c>
      <c r="B10" s="11">
        <v>4.88</v>
      </c>
      <c r="C10" s="11">
        <v>4.55</v>
      </c>
      <c r="D10" s="11">
        <v>4.55</v>
      </c>
      <c r="E10" s="12">
        <f t="shared" si="1"/>
        <v>0</v>
      </c>
      <c r="F10" s="13">
        <f t="shared" si="2"/>
        <v>0</v>
      </c>
    </row>
    <row r="11" spans="1:6" ht="14.5" customHeight="1" x14ac:dyDescent="0.25">
      <c r="A11" s="20" t="s">
        <v>6</v>
      </c>
      <c r="B11" s="11">
        <f>SUM(B12:B15)</f>
        <v>12.11</v>
      </c>
      <c r="C11" s="11">
        <f>SUM(C12:C15)</f>
        <v>8.43</v>
      </c>
      <c r="D11" s="11">
        <f>SUM(D12:D15)</f>
        <v>8.2800000000000011</v>
      </c>
      <c r="E11" s="12">
        <f t="shared" si="1"/>
        <v>-0.14999999999999858</v>
      </c>
      <c r="F11" s="13">
        <f t="shared" si="2"/>
        <v>-1.7793594306049654E-2</v>
      </c>
    </row>
    <row r="12" spans="1:6" ht="14.5" customHeight="1" x14ac:dyDescent="0.25">
      <c r="A12" s="22" t="s">
        <v>17</v>
      </c>
      <c r="B12" s="14">
        <v>3</v>
      </c>
      <c r="C12" s="14">
        <v>0.6</v>
      </c>
      <c r="D12" s="14">
        <v>0.6</v>
      </c>
      <c r="E12" s="15">
        <f t="shared" si="1"/>
        <v>0</v>
      </c>
      <c r="F12" s="16">
        <f t="shared" si="2"/>
        <v>0</v>
      </c>
    </row>
    <row r="13" spans="1:6" ht="14.5" customHeight="1" x14ac:dyDescent="0.25">
      <c r="A13" s="22" t="s">
        <v>18</v>
      </c>
      <c r="B13" s="14">
        <v>1.73</v>
      </c>
      <c r="C13" s="14">
        <v>1.88</v>
      </c>
      <c r="D13" s="14">
        <v>1.73</v>
      </c>
      <c r="E13" s="15">
        <f t="shared" si="1"/>
        <v>-0.14999999999999991</v>
      </c>
      <c r="F13" s="16">
        <f t="shared" si="2"/>
        <v>-7.9787234042553154E-2</v>
      </c>
    </row>
    <row r="14" spans="1:6" ht="14.5" customHeight="1" x14ac:dyDescent="0.25">
      <c r="A14" s="22" t="s">
        <v>16</v>
      </c>
      <c r="B14" s="14">
        <v>0.3</v>
      </c>
      <c r="C14" s="14">
        <v>0.3</v>
      </c>
      <c r="D14" s="14">
        <v>0.3</v>
      </c>
      <c r="E14" s="15">
        <f t="shared" si="1"/>
        <v>0</v>
      </c>
      <c r="F14" s="16">
        <f t="shared" si="2"/>
        <v>0</v>
      </c>
    </row>
    <row r="15" spans="1:6" ht="14.5" customHeight="1" thickBot="1" x14ac:dyDescent="0.3">
      <c r="A15" s="23" t="s">
        <v>9</v>
      </c>
      <c r="B15" s="17">
        <v>7.08</v>
      </c>
      <c r="C15" s="17">
        <v>5.65</v>
      </c>
      <c r="D15" s="17">
        <v>5.65</v>
      </c>
      <c r="E15" s="18">
        <f t="shared" si="1"/>
        <v>0</v>
      </c>
      <c r="F15" s="19">
        <f t="shared" si="2"/>
        <v>0</v>
      </c>
    </row>
    <row r="16" spans="1:6" ht="13.5" customHeight="1" x14ac:dyDescent="0.25">
      <c r="A16" s="25"/>
      <c r="B16" s="25"/>
      <c r="C16" s="25"/>
      <c r="D16" s="25"/>
      <c r="E16" s="25"/>
      <c r="F16" s="25"/>
    </row>
    <row r="17" spans="1:6" ht="13.5" customHeight="1" x14ac:dyDescent="0.25">
      <c r="A17" s="25"/>
      <c r="B17" s="25"/>
      <c r="C17" s="25"/>
      <c r="D17" s="25"/>
      <c r="E17" s="25"/>
      <c r="F17" s="25"/>
    </row>
    <row r="18" spans="1:6" ht="13.5" customHeight="1" x14ac:dyDescent="0.25">
      <c r="A18" s="25"/>
      <c r="B18" s="25"/>
      <c r="C18" s="25"/>
      <c r="D18" s="25"/>
      <c r="E18" s="25"/>
      <c r="F18" s="25"/>
    </row>
    <row r="19" spans="1:6" ht="13.5" customHeight="1" x14ac:dyDescent="0.25">
      <c r="A19" s="7"/>
      <c r="B19" s="7"/>
      <c r="C19" s="7"/>
      <c r="D19" s="7"/>
      <c r="E19" s="7"/>
      <c r="F19" s="7"/>
    </row>
  </sheetData>
  <mergeCells count="9">
    <mergeCell ref="A16:F16"/>
    <mergeCell ref="A17:F17"/>
    <mergeCell ref="A18:F1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scale="94" orientation="portrait" r:id="rId1"/>
  <ignoredErrors>
    <ignoredError sqref="B11:D11 B6:D6" unlockedFormula="1"/>
    <ignoredError sqref="B8:D8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WNNNYYRNKDVH-1321847565-2769</_dlc_DocId>
    <_dlc_DocIdUrl xmlns="7c075b91-a788-4f5b-9c4e-5392c92c7fe8">
      <Url>https://collaboration.inside.nsf.gov/bfa/Budget/BDPlanning/BPLG/_layouts/15/DocIdRedir.aspx?ID=WNNNYYRNKDVH-1321847565-2769</Url>
      <Description>WNNNYYRNKDVH-1321847565-2769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 Funding</vt:lpstr>
      <vt:lpstr>'CHE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2021-05-24T15:20:20Z</cp:lastPrinted>
  <dcterms:created xsi:type="dcterms:W3CDTF">2018-11-16T16:51:05Z</dcterms:created>
  <dcterms:modified xsi:type="dcterms:W3CDTF">2021-05-25T18:11:17Z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a0cca3d2-b0c0-4fa3-a37a-e789f93ff6de</vt:lpwstr>
  </property>
</Properties>
</file>