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randi Murphy\Desktop\NSF\NSF Solicitation\"/>
    </mc:Choice>
  </mc:AlternateContent>
  <bookViews>
    <workbookView xWindow="0" yWindow="2400" windowWidth="28800" windowHeight="12015" tabRatio="893" firstSheet="6" activeTab="8"/>
  </bookViews>
  <sheets>
    <sheet name="Table 4.1.1" sheetId="13" state="hidden" r:id="rId1"/>
    <sheet name="README" sheetId="20" r:id="rId2"/>
    <sheet name="Table 4.1-ShipDays" sheetId="4" r:id="rId3"/>
    <sheet name="Table 4.2-Personnel" sheetId="6" r:id="rId4"/>
    <sheet name="Table 4.3-BS Budget" sheetId="22" r:id="rId5"/>
    <sheet name="Table 5.1-SS Summary" sheetId="5" r:id="rId6"/>
    <sheet name="Table 5.2-SS Budget" sheetId="11" r:id="rId7"/>
    <sheet name="Table 5.3-SS CF" sheetId="14" r:id="rId8"/>
    <sheet name="Table 6.1-Tech Ex_Pool" sheetId="23" r:id="rId9"/>
    <sheet name="Table 7.1-Final Request" sheetId="24" r:id="rId10"/>
  </sheets>
  <definedNames>
    <definedName name="_xlnm.Print_Area" localSheetId="2">'Table 4.1-ShipDays'!$A$1:$D$21</definedName>
    <definedName name="_xlnm.Print_Area" localSheetId="4">'Table 4.3-BS Budget'!$A$1:$N$175</definedName>
  </definedNames>
  <calcPr calcId="162913"/>
</workbook>
</file>

<file path=xl/calcChain.xml><?xml version="1.0" encoding="utf-8"?>
<calcChain xmlns="http://schemas.openxmlformats.org/spreadsheetml/2006/main">
  <c r="F6" i="24" l="1"/>
  <c r="F5" i="24"/>
  <c r="F4" i="24"/>
  <c r="J28" i="23"/>
  <c r="L28" i="23" s="1"/>
  <c r="J27" i="23"/>
  <c r="L27" i="23" s="1"/>
  <c r="J26" i="23"/>
  <c r="L26" i="23" s="1"/>
  <c r="J25" i="23"/>
  <c r="L25" i="23" s="1"/>
  <c r="J24" i="23"/>
  <c r="L24" i="23" s="1"/>
  <c r="J23" i="23"/>
  <c r="L23" i="23" s="1"/>
  <c r="J22" i="23"/>
  <c r="L22" i="23" s="1"/>
  <c r="J21" i="23"/>
  <c r="L21" i="23" s="1"/>
  <c r="L16" i="23"/>
  <c r="J16" i="23"/>
  <c r="J15" i="23"/>
  <c r="L15" i="23" s="1"/>
  <c r="J14" i="23"/>
  <c r="L14" i="23" s="1"/>
  <c r="J13" i="23"/>
  <c r="L13" i="23" s="1"/>
  <c r="J12" i="23"/>
  <c r="L12" i="23" s="1"/>
  <c r="J11" i="23"/>
  <c r="L11" i="23" s="1"/>
  <c r="J10" i="23"/>
  <c r="L10" i="23" s="1"/>
  <c r="J9" i="23"/>
  <c r="L9" i="23" s="1"/>
  <c r="J8" i="23"/>
  <c r="L8" i="23" s="1"/>
  <c r="J7" i="23"/>
  <c r="L7" i="23" s="1"/>
  <c r="J6" i="23"/>
  <c r="L6" i="23" s="1"/>
  <c r="L29" i="23" l="1"/>
  <c r="L17" i="23"/>
  <c r="L31" i="23" s="1"/>
  <c r="F7" i="24" s="1"/>
  <c r="F10" i="24" s="1"/>
  <c r="I65" i="22"/>
  <c r="I64" i="22"/>
  <c r="I63" i="22"/>
  <c r="H159" i="22" l="1"/>
  <c r="H158" i="22"/>
  <c r="H157" i="22"/>
  <c r="C155" i="22"/>
  <c r="C159" i="22" s="1"/>
  <c r="C154" i="22"/>
  <c r="C158" i="22" s="1"/>
  <c r="I158" i="22" s="1"/>
  <c r="J158" i="22" s="1"/>
  <c r="C153" i="22"/>
  <c r="C157" i="22" s="1"/>
  <c r="J149" i="22"/>
  <c r="J148" i="22"/>
  <c r="C148" i="22"/>
  <c r="H148" i="22" s="1"/>
  <c r="L148" i="22" s="1"/>
  <c r="J147" i="22"/>
  <c r="C147" i="22"/>
  <c r="H147" i="22" s="1"/>
  <c r="L147" i="22" s="1"/>
  <c r="J146" i="22"/>
  <c r="C146" i="22"/>
  <c r="H146" i="22" s="1"/>
  <c r="L146" i="22" s="1"/>
  <c r="J138" i="22"/>
  <c r="J137" i="22"/>
  <c r="J136" i="22"/>
  <c r="J135" i="22"/>
  <c r="J134" i="22"/>
  <c r="J133" i="22"/>
  <c r="J132" i="22"/>
  <c r="J131" i="22"/>
  <c r="J130" i="22"/>
  <c r="J129" i="22"/>
  <c r="J128" i="22"/>
  <c r="J127" i="22"/>
  <c r="J122" i="22"/>
  <c r="J121" i="22"/>
  <c r="J120" i="22"/>
  <c r="J119" i="22"/>
  <c r="J118" i="22"/>
  <c r="J117" i="22"/>
  <c r="J116" i="22"/>
  <c r="J115" i="22"/>
  <c r="J114" i="22"/>
  <c r="J113" i="22"/>
  <c r="J112" i="22"/>
  <c r="J111" i="22"/>
  <c r="J106" i="22"/>
  <c r="J105" i="22"/>
  <c r="J104" i="22"/>
  <c r="J103" i="22"/>
  <c r="J102" i="22"/>
  <c r="J101" i="22"/>
  <c r="J100" i="22"/>
  <c r="J99" i="22"/>
  <c r="J98" i="22"/>
  <c r="J97" i="22"/>
  <c r="J96" i="22"/>
  <c r="J95" i="22"/>
  <c r="C87" i="22"/>
  <c r="C126" i="22" s="1"/>
  <c r="C86" i="22"/>
  <c r="C110" i="22" s="1"/>
  <c r="C85" i="22"/>
  <c r="C94" i="22" s="1"/>
  <c r="K65" i="22"/>
  <c r="L65" i="22" s="1"/>
  <c r="D65" i="22"/>
  <c r="K64" i="22"/>
  <c r="L64" i="22" s="1"/>
  <c r="D64" i="22"/>
  <c r="K63" i="22"/>
  <c r="L63" i="22" s="1"/>
  <c r="D63" i="22"/>
  <c r="L25" i="22"/>
  <c r="L24" i="22"/>
  <c r="L23" i="22"/>
  <c r="L22" i="22"/>
  <c r="L19" i="22"/>
  <c r="L18" i="22"/>
  <c r="L17" i="22"/>
  <c r="L16" i="22"/>
  <c r="L9" i="22"/>
  <c r="K158" i="22" l="1"/>
  <c r="K139" i="22"/>
  <c r="L139" i="22" s="1"/>
  <c r="K113" i="22"/>
  <c r="L113" i="22" s="1"/>
  <c r="K107" i="22"/>
  <c r="L107" i="22" s="1"/>
  <c r="K100" i="22"/>
  <c r="L100" i="22" s="1"/>
  <c r="K96" i="22"/>
  <c r="L96" i="22" s="1"/>
  <c r="K104" i="22"/>
  <c r="L104" i="22" s="1"/>
  <c r="L149" i="22"/>
  <c r="L150" i="22" s="1"/>
  <c r="L166" i="22" s="1"/>
  <c r="L69" i="22"/>
  <c r="M76" i="22" s="1"/>
  <c r="M82" i="22" s="1"/>
  <c r="L172" i="22" s="1"/>
  <c r="L158" i="22"/>
  <c r="J26" i="22"/>
  <c r="K97" i="22"/>
  <c r="L97" i="22" s="1"/>
  <c r="K101" i="22"/>
  <c r="L101" i="22" s="1"/>
  <c r="K105" i="22"/>
  <c r="L105" i="22" s="1"/>
  <c r="K114" i="22"/>
  <c r="L114" i="22" s="1"/>
  <c r="K118" i="22"/>
  <c r="L118" i="22" s="1"/>
  <c r="K122" i="22"/>
  <c r="L122" i="22" s="1"/>
  <c r="K124" i="22"/>
  <c r="L124" i="22" s="1"/>
  <c r="K127" i="22"/>
  <c r="L127" i="22" s="1"/>
  <c r="K131" i="22"/>
  <c r="L131" i="22" s="1"/>
  <c r="K135" i="22"/>
  <c r="L135" i="22" s="1"/>
  <c r="I157" i="22"/>
  <c r="J157" i="22" s="1"/>
  <c r="K157" i="22" s="1"/>
  <c r="I159" i="22"/>
  <c r="J159" i="22" s="1"/>
  <c r="K159" i="22" s="1"/>
  <c r="K138" i="22"/>
  <c r="L138" i="22" s="1"/>
  <c r="K140" i="22"/>
  <c r="L140" i="22" s="1"/>
  <c r="K117" i="22"/>
  <c r="L117" i="22" s="1"/>
  <c r="K121" i="22"/>
  <c r="L121" i="22" s="1"/>
  <c r="K130" i="22"/>
  <c r="L130" i="22" s="1"/>
  <c r="K134" i="22"/>
  <c r="L134" i="22" s="1"/>
  <c r="K95" i="22"/>
  <c r="L95" i="22" s="1"/>
  <c r="K99" i="22"/>
  <c r="L99" i="22" s="1"/>
  <c r="K103" i="22"/>
  <c r="L103" i="22" s="1"/>
  <c r="K112" i="22"/>
  <c r="L112" i="22" s="1"/>
  <c r="K116" i="22"/>
  <c r="L116" i="22" s="1"/>
  <c r="K120" i="22"/>
  <c r="L120" i="22" s="1"/>
  <c r="K123" i="22"/>
  <c r="L123" i="22" s="1"/>
  <c r="K129" i="22"/>
  <c r="L129" i="22" s="1"/>
  <c r="K133" i="22"/>
  <c r="L133" i="22" s="1"/>
  <c r="K137" i="22"/>
  <c r="L137" i="22" s="1"/>
  <c r="K98" i="22"/>
  <c r="L98" i="22" s="1"/>
  <c r="K102" i="22"/>
  <c r="L102" i="22" s="1"/>
  <c r="K106" i="22"/>
  <c r="L106" i="22" s="1"/>
  <c r="K108" i="22"/>
  <c r="L108" i="22" s="1"/>
  <c r="K111" i="22"/>
  <c r="L111" i="22" s="1"/>
  <c r="K115" i="22"/>
  <c r="L115" i="22" s="1"/>
  <c r="K119" i="22"/>
  <c r="L119" i="22" s="1"/>
  <c r="K128" i="22"/>
  <c r="L128" i="22" s="1"/>
  <c r="K132" i="22"/>
  <c r="L132" i="22" s="1"/>
  <c r="K136" i="22"/>
  <c r="L136" i="22" s="1"/>
  <c r="L141" i="22" l="1"/>
  <c r="L165" i="22" s="1"/>
  <c r="L157" i="22"/>
  <c r="L159" i="22"/>
  <c r="L160" i="22" l="1"/>
  <c r="L167" i="22" s="1"/>
  <c r="L168" i="22" s="1"/>
  <c r="L173" i="22" s="1"/>
  <c r="L174" i="22" s="1"/>
  <c r="F5" i="14" l="1"/>
  <c r="F8" i="14"/>
  <c r="F9" i="14"/>
  <c r="F10" i="14"/>
  <c r="D21" i="4" l="1"/>
  <c r="H87" i="22" s="1"/>
  <c r="K87" i="22" s="1"/>
  <c r="C21" i="4"/>
  <c r="H86" i="22" s="1"/>
  <c r="K86" i="22" s="1"/>
  <c r="B21" i="4"/>
  <c r="H85" i="22" s="1"/>
  <c r="K85" i="22" s="1"/>
  <c r="E6" i="6"/>
  <c r="E7" i="6"/>
  <c r="E8" i="6"/>
  <c r="E9" i="6"/>
  <c r="E10" i="6"/>
  <c r="E11" i="6"/>
  <c r="E12" i="6"/>
  <c r="E13" i="6"/>
  <c r="E14" i="6"/>
  <c r="E15" i="6"/>
  <c r="E16" i="6"/>
  <c r="E17" i="6"/>
  <c r="E18" i="6"/>
  <c r="E19" i="6"/>
  <c r="E20" i="6"/>
  <c r="E21" i="6"/>
  <c r="E22" i="6"/>
  <c r="E23" i="6"/>
  <c r="F16" i="5"/>
  <c r="V9" i="11"/>
  <c r="L10" i="11"/>
  <c r="L17" i="11"/>
  <c r="L19" i="11" s="1"/>
  <c r="V18" i="11"/>
  <c r="L23" i="11"/>
  <c r="L24" i="11"/>
  <c r="L25" i="11"/>
  <c r="L26" i="11"/>
  <c r="L27" i="11"/>
  <c r="L28" i="11"/>
  <c r="L29" i="11"/>
  <c r="L30" i="11"/>
  <c r="L31" i="11"/>
  <c r="M36" i="11"/>
  <c r="M42" i="11"/>
  <c r="M47" i="11" s="1"/>
  <c r="M56" i="11" s="1"/>
  <c r="M68" i="11" s="1"/>
  <c r="M70" i="11" s="1"/>
  <c r="M79" i="11" s="1"/>
  <c r="M81" i="11" s="1"/>
  <c r="M83" i="11" s="1"/>
  <c r="M43" i="11"/>
  <c r="M44" i="11"/>
  <c r="M45" i="11"/>
  <c r="M46" i="11"/>
  <c r="M50" i="11"/>
  <c r="M51" i="11"/>
  <c r="M52" i="11"/>
  <c r="M55" i="11" s="1"/>
  <c r="M53" i="11"/>
  <c r="M54" i="11"/>
  <c r="M67" i="11"/>
  <c r="K74" i="11"/>
  <c r="M77" i="11" s="1"/>
  <c r="F6" i="14"/>
  <c r="F15" i="14" s="1"/>
  <c r="F7" i="14"/>
  <c r="F11" i="14"/>
  <c r="F12" i="14"/>
  <c r="F13" i="14"/>
  <c r="F14" i="14"/>
  <c r="M88" i="22" l="1"/>
</calcChain>
</file>

<file path=xl/comments1.xml><?xml version="1.0" encoding="utf-8"?>
<comments xmlns="http://schemas.openxmlformats.org/spreadsheetml/2006/main">
  <authors>
    <author>Alice Doyle</author>
  </authors>
  <commentList>
    <comment ref="A28" authorId="0" shapeId="0">
      <text>
        <r>
          <rPr>
            <b/>
            <sz val="9"/>
            <color indexed="81"/>
            <rFont val="Arial"/>
            <family val="2"/>
          </rPr>
          <t>Where explain this?</t>
        </r>
        <r>
          <rPr>
            <sz val="9"/>
            <color indexed="81"/>
            <rFont val="Arial"/>
            <family val="2"/>
          </rPr>
          <t xml:space="preserve">
</t>
        </r>
      </text>
    </comment>
  </commentList>
</comments>
</file>

<file path=xl/sharedStrings.xml><?xml version="1.0" encoding="utf-8"?>
<sst xmlns="http://schemas.openxmlformats.org/spreadsheetml/2006/main" count="1021" uniqueCount="465">
  <si>
    <t>PI Last Name, PI Institution</t>
    <phoneticPr fontId="12" type="noConversion"/>
  </si>
  <si>
    <t>Sub awards</t>
  </si>
  <si>
    <t>Please Explain Indirect Cost Charge Structure (i.e. what is included/excluded):</t>
  </si>
  <si>
    <t>Grant/Contract #, PI Last Name, PI Institution</t>
  </si>
  <si>
    <t>Please explain Indirect Cost Charge Structure (i.e. what is included/not included</t>
  </si>
  <si>
    <t>Title</t>
    <phoneticPr fontId="12" type="noConversion"/>
  </si>
  <si>
    <t>NSF Projects</t>
    <phoneticPr fontId="12" type="noConversion"/>
  </si>
  <si>
    <t>Ship</t>
    <phoneticPr fontId="12" type="noConversion"/>
  </si>
  <si>
    <t>non-NSF Projects</t>
    <phoneticPr fontId="12" type="noConversion"/>
  </si>
  <si>
    <t>II. Total Other Direct Costs</t>
    <phoneticPr fontId="2" type="noConversion"/>
  </si>
  <si>
    <t>III. Total Indirect Costs</t>
    <phoneticPr fontId="2" type="noConversion"/>
  </si>
  <si>
    <t>VI.</t>
    <phoneticPr fontId="2" type="noConversion"/>
  </si>
  <si>
    <t>Total Basic Srves CF</t>
    <phoneticPr fontId="2" type="noConversion"/>
  </si>
  <si>
    <t>C. Total Basic Services Carry-Forward</t>
    <phoneticPr fontId="2" type="noConversion"/>
  </si>
  <si>
    <t>Per Diem Rate</t>
  </si>
  <si>
    <t>Lomas, M/ARRA 0928544</t>
  </si>
  <si>
    <t>1/NSF-OCE-BIO/F</t>
  </si>
  <si>
    <t>06 Apr/08 Apr</t>
  </si>
  <si>
    <t>2/NSF-OCE-CO/F</t>
  </si>
  <si>
    <t>Repair and Maintenance</t>
    <phoneticPr fontId="2" type="noConversion"/>
  </si>
  <si>
    <t>d.</t>
    <phoneticPr fontId="2" type="noConversion"/>
  </si>
  <si>
    <t>http://www.nsf.gov/geo/oce/programs/ips/index.jsp</t>
    <phoneticPr fontId="12" type="noConversion"/>
  </si>
  <si>
    <t xml:space="preserve">Total Annual Cost </t>
    <phoneticPr fontId="12" type="noConversion"/>
  </si>
  <si>
    <t>The templates contain formulas which will automatically calculate some of those tedious formulas for you.  All you need to do is complete the gray boxes and the formulas will do the rest.</t>
    <phoneticPr fontId="12" type="noConversion"/>
  </si>
  <si>
    <t>Previous Year 
Day Rate</t>
    <phoneticPr fontId="2" type="noConversion"/>
  </si>
  <si>
    <t>Direct Cost</t>
    <phoneticPr fontId="12" type="noConversion"/>
  </si>
  <si>
    <t>Gained</t>
    <phoneticPr fontId="2" type="noConversion"/>
  </si>
  <si>
    <t xml:space="preserve">Explain Overtime, Seapay or other compensation </t>
    <phoneticPr fontId="12" type="noConversion"/>
  </si>
  <si>
    <t>Explain any unusual amounts of overtime or sea-duty anticipated</t>
    <phoneticPr fontId="12" type="noConversion"/>
  </si>
  <si>
    <t>Tech Name</t>
    <phoneticPr fontId="12" type="noConversion"/>
  </si>
  <si>
    <t>10/19/2011</t>
  </si>
  <si>
    <t>10/22/2011</t>
  </si>
  <si>
    <t>10/23/2011</t>
  </si>
  <si>
    <t>10/27/2011</t>
  </si>
  <si>
    <t>11/02/2011</t>
  </si>
  <si>
    <t>Oceanographic Technical Support Table Templates</t>
    <phoneticPr fontId="12" type="noConversion"/>
  </si>
  <si>
    <t>k.</t>
    <phoneticPr fontId="2" type="noConversion"/>
  </si>
  <si>
    <t>d.</t>
    <phoneticPr fontId="12" type="noConversion"/>
  </si>
  <si>
    <t>e.</t>
    <phoneticPr fontId="12" type="noConversion"/>
  </si>
  <si>
    <t>f.</t>
    <phoneticPr fontId="12" type="noConversion"/>
  </si>
  <si>
    <t>g.</t>
    <phoneticPr fontId="12" type="noConversion"/>
  </si>
  <si>
    <t>h.</t>
    <phoneticPr fontId="12" type="noConversion"/>
  </si>
  <si>
    <t>Why use these templates?</t>
    <phoneticPr fontId="12" type="noConversion"/>
  </si>
  <si>
    <t xml:space="preserve">Ocean Sciences Integrated Program Services </t>
    <phoneticPr fontId="12" type="noConversion"/>
  </si>
  <si>
    <t>Facilities and Equipment Support Solicitation</t>
    <phoneticPr fontId="12" type="noConversion"/>
  </si>
  <si>
    <t>NOTE:</t>
    <phoneticPr fontId="12" type="noConversion"/>
  </si>
  <si>
    <t>Technician Name</t>
    <phoneticPr fontId="12" type="noConversion"/>
  </si>
  <si>
    <t>II. Total Other Direct Costs (A +B)</t>
    <phoneticPr fontId="12" type="noConversion"/>
  </si>
  <si>
    <t>I. Total Salaries, Wages, and Fringe Benefits</t>
    <phoneticPr fontId="12" type="noConversion"/>
  </si>
  <si>
    <t>C.</t>
    <phoneticPr fontId="2" type="noConversion"/>
  </si>
  <si>
    <t>F.</t>
    <phoneticPr fontId="2" type="noConversion"/>
  </si>
  <si>
    <t>G.</t>
    <phoneticPr fontId="2" type="noConversion"/>
  </si>
  <si>
    <t>Total Carry-Forward</t>
    <phoneticPr fontId="2" type="noConversion"/>
  </si>
  <si>
    <t>CF Balance</t>
    <phoneticPr fontId="2" type="noConversion"/>
  </si>
  <si>
    <t>D.</t>
    <phoneticPr fontId="2" type="noConversion"/>
  </si>
  <si>
    <t>Explain the Standard Marine Technician Compliment and any technician support above and beyond the standard compliment.</t>
    <phoneticPr fontId="12" type="noConversion"/>
  </si>
  <si>
    <t>Other</t>
  </si>
  <si>
    <t>C.</t>
  </si>
  <si>
    <t>l.</t>
  </si>
  <si>
    <t>m.</t>
  </si>
  <si>
    <t>28 Jun/29 Jun</t>
  </si>
  <si>
    <t>01 Jul/01 Jul</t>
  </si>
  <si>
    <t>05 Jul/11 Jul</t>
  </si>
  <si>
    <t>6/NSF-OCE-CO/F</t>
  </si>
  <si>
    <t>E.</t>
    <phoneticPr fontId="2" type="noConversion"/>
  </si>
  <si>
    <t>RV XXX</t>
    <phoneticPr fontId="12" type="noConversion"/>
  </si>
  <si>
    <t>Lost</t>
    <phoneticPr fontId="2" type="noConversion"/>
  </si>
  <si>
    <t>30 Nov/30 Nov</t>
  </si>
  <si>
    <t>05 Dec/10 Dec</t>
  </si>
  <si>
    <t>13 Dec/15 Dec</t>
  </si>
  <si>
    <t>Table 5.2.X</t>
    <phoneticPr fontId="2" type="noConversion"/>
  </si>
  <si>
    <t>Table 5.1</t>
    <phoneticPr fontId="12" type="noConversion"/>
  </si>
  <si>
    <t>Total Basic Services Program Budget</t>
    <phoneticPr fontId="2" type="noConversion"/>
  </si>
  <si>
    <t>A.</t>
    <phoneticPr fontId="2" type="noConversion"/>
  </si>
  <si>
    <t>Total Program Costs (I+II+III)</t>
    <phoneticPr fontId="2" type="noConversion"/>
  </si>
  <si>
    <t>B.</t>
    <phoneticPr fontId="2" type="noConversion"/>
  </si>
  <si>
    <t>Dayrate Calculator</t>
    <phoneticPr fontId="2" type="noConversion"/>
  </si>
  <si>
    <t>Ship</t>
    <phoneticPr fontId="2" type="noConversion"/>
  </si>
  <si>
    <t>Income</t>
    <phoneticPr fontId="2" type="noConversion"/>
  </si>
  <si>
    <t>Total Program Budget</t>
    <phoneticPr fontId="2" type="noConversion"/>
  </si>
  <si>
    <t>V.</t>
    <phoneticPr fontId="2" type="noConversion"/>
  </si>
  <si>
    <t>NSF Request</t>
    <phoneticPr fontId="12" type="noConversion"/>
  </si>
  <si>
    <t>Basic Services Support</t>
    <phoneticPr fontId="2" type="noConversion"/>
  </si>
  <si>
    <t>c.</t>
    <phoneticPr fontId="12" type="noConversion"/>
  </si>
  <si>
    <t>Total Usage (NSF + Non-NSF)</t>
    <phoneticPr fontId="12" type="noConversion"/>
  </si>
  <si>
    <t>04/20/2011</t>
  </si>
  <si>
    <t>Reductions/Additions to NSF Request</t>
  </si>
  <si>
    <t>A.</t>
  </si>
  <si>
    <t>Name</t>
  </si>
  <si>
    <t>Title</t>
  </si>
  <si>
    <t>Overtime and Sea Pay</t>
  </si>
  <si>
    <t>c.</t>
    <phoneticPr fontId="2" type="noConversion"/>
  </si>
  <si>
    <t>Agency</t>
    <phoneticPr fontId="12" type="noConversion"/>
  </si>
  <si>
    <t>NSF</t>
    <phoneticPr fontId="12" type="noConversion"/>
  </si>
  <si>
    <t>NAVY</t>
    <phoneticPr fontId="12" type="noConversion"/>
  </si>
  <si>
    <t>NOAA</t>
    <phoneticPr fontId="12" type="noConversion"/>
  </si>
  <si>
    <t>OTHER</t>
    <phoneticPr fontId="12" type="noConversion"/>
  </si>
  <si>
    <t>Basic Oceanographic Technical Services Days Per Agency</t>
    <phoneticPr fontId="12" type="noConversion"/>
  </si>
  <si>
    <t>08/30/2011</t>
  </si>
  <si>
    <t>09/10/2011</t>
  </si>
  <si>
    <t>09/15/2011</t>
  </si>
  <si>
    <t>Stanley</t>
  </si>
  <si>
    <t>1029676</t>
  </si>
  <si>
    <t>09/24/2011</t>
  </si>
  <si>
    <t>09/26/2011</t>
  </si>
  <si>
    <t>09/28/2011</t>
  </si>
  <si>
    <t>0927098</t>
  </si>
  <si>
    <t>Basic Services Carry-Forward (CF)</t>
    <phoneticPr fontId="2" type="noConversion"/>
  </si>
  <si>
    <t>06/28/2011</t>
  </si>
  <si>
    <t>06/29/2011</t>
  </si>
  <si>
    <t>07/01/2011</t>
  </si>
  <si>
    <t>07/05/2011</t>
  </si>
  <si>
    <t>07/11/2011</t>
  </si>
  <si>
    <t>07/14/2011</t>
  </si>
  <si>
    <t>29 Aug/30 Aug</t>
  </si>
  <si>
    <t>10 Sep/15 Sep</t>
  </si>
  <si>
    <t>Stanley, R/1029676</t>
  </si>
  <si>
    <t>24 Sep/24 Sep</t>
  </si>
  <si>
    <t>Total Direct Costs (I+II)</t>
    <phoneticPr fontId="12" type="noConversion"/>
  </si>
  <si>
    <t>Project Summary and Budget Explanation</t>
    <phoneticPr fontId="12" type="noConversion"/>
  </si>
  <si>
    <t>11/09/2011</t>
  </si>
  <si>
    <t>11/15/2011</t>
  </si>
  <si>
    <t>11/23/2011</t>
  </si>
  <si>
    <t>11/26/2011</t>
  </si>
  <si>
    <t>11/30/2011</t>
  </si>
  <si>
    <t>12/05/2011</t>
  </si>
  <si>
    <t>12/10/2011</t>
  </si>
  <si>
    <t>12/13/2011</t>
  </si>
  <si>
    <t>12/15/2011</t>
  </si>
  <si>
    <t>12/20/2011</t>
  </si>
  <si>
    <t>12/27/2011</t>
  </si>
  <si>
    <t>12/30/2011</t>
  </si>
  <si>
    <t>TBD</t>
  </si>
  <si>
    <t>Sigman</t>
  </si>
  <si>
    <t>Princeton</t>
  </si>
  <si>
    <t>05/03/2011</t>
  </si>
  <si>
    <t>05/05/2011</t>
  </si>
  <si>
    <t>i.</t>
  </si>
  <si>
    <t>Table 4.1.1</t>
    <phoneticPr fontId="12" type="noConversion"/>
  </si>
  <si>
    <t>Proposed Year Cruise Schedule</t>
    <phoneticPr fontId="12" type="noConversion"/>
  </si>
  <si>
    <t>b.</t>
  </si>
  <si>
    <t>c.</t>
  </si>
  <si>
    <t>Basic Oceanographic Technical Services</t>
    <phoneticPr fontId="12" type="noConversion"/>
  </si>
  <si>
    <t>j.</t>
  </si>
  <si>
    <t>05/28/2011</t>
  </si>
  <si>
    <t>06/09/2011</t>
  </si>
  <si>
    <t>Bowen</t>
  </si>
  <si>
    <t>06/14/2011</t>
  </si>
  <si>
    <t>06/20/2011</t>
  </si>
  <si>
    <t>Total Salaries and Wages</t>
  </si>
  <si>
    <t>B.</t>
  </si>
  <si>
    <r>
      <t>Daily Rate for System</t>
    </r>
    <r>
      <rPr>
        <sz val="12"/>
        <rFont val="Arial"/>
        <family val="2"/>
      </rPr>
      <t xml:space="preserve"> (if applicable)</t>
    </r>
    <phoneticPr fontId="12" type="noConversion"/>
  </si>
  <si>
    <t>Total Request from NSF</t>
    <phoneticPr fontId="12" type="noConversion"/>
  </si>
  <si>
    <t># Operating Days</t>
    <phoneticPr fontId="12" type="noConversion"/>
  </si>
  <si>
    <t>d.</t>
  </si>
  <si>
    <t>e.</t>
  </si>
  <si>
    <t>f.</t>
  </si>
  <si>
    <t>g.</t>
  </si>
  <si>
    <t>B</t>
  </si>
  <si>
    <t>h.</t>
  </si>
  <si>
    <t>Total Days</t>
    <phoneticPr fontId="12" type="noConversion"/>
  </si>
  <si>
    <t>STATE</t>
    <phoneticPr fontId="12" type="noConversion"/>
  </si>
  <si>
    <t>INSTITUTION</t>
    <phoneticPr fontId="12" type="noConversion"/>
  </si>
  <si>
    <t>Explain how many hours/day are worked at sea and ashore</t>
    <phoneticPr fontId="12" type="noConversion"/>
  </si>
  <si>
    <t>Norfolk/St. George's</t>
  </si>
  <si>
    <t>23 Feb/07 Mar</t>
  </si>
  <si>
    <t>St. George's/St. George's</t>
  </si>
  <si>
    <t>Richardson, T/1030345</t>
  </si>
  <si>
    <t>9/NSF-OCE-BIO/F</t>
  </si>
  <si>
    <t>Knap, A/0752366</t>
  </si>
  <si>
    <t>3/NSF-OCE-CO/F</t>
  </si>
  <si>
    <t>Knap, A/0648016</t>
  </si>
  <si>
    <t xml:space="preserve">Specialized Support Services NSF Carry-Forward (CF) </t>
    <phoneticPr fontId="12" type="noConversion"/>
  </si>
  <si>
    <t>Explanation of HiSeasNet charges:</t>
    <phoneticPr fontId="2" type="noConversion"/>
  </si>
  <si>
    <t>13 May/15 May</t>
  </si>
  <si>
    <t>Out of Service/092709</t>
  </si>
  <si>
    <t>8 0/NSF-OCE-CO/NonOp</t>
  </si>
  <si>
    <t>16 May/21 May</t>
  </si>
  <si>
    <t># of Techs</t>
    <phoneticPr fontId="12" type="noConversion"/>
  </si>
  <si>
    <t>Sigman, D/1060947</t>
  </si>
  <si>
    <t>0/NSF/F</t>
  </si>
  <si>
    <t>n.</t>
  </si>
  <si>
    <t>HiSeasNet Communication System</t>
  </si>
  <si>
    <t>Consultant Services</t>
  </si>
  <si>
    <t>Total Cost</t>
  </si>
  <si>
    <t>2.  Foreign</t>
  </si>
  <si>
    <t>Total Domestic</t>
  </si>
  <si>
    <t>Total Foreign</t>
  </si>
  <si>
    <t>28 May/09 Jun</t>
  </si>
  <si>
    <t>Bowen, A/</t>
  </si>
  <si>
    <t>13/OTHER/F</t>
  </si>
  <si>
    <t>14 Jun/20 Jun</t>
  </si>
  <si>
    <t>2/NSF-OCE-PO/F</t>
  </si>
  <si>
    <t>Summary 12 Month Budget</t>
    <phoneticPr fontId="2" type="noConversion"/>
  </si>
  <si>
    <t>Table 4.3</t>
    <phoneticPr fontId="2" type="noConversion"/>
  </si>
  <si>
    <t>Table 4.2</t>
    <phoneticPr fontId="12" type="noConversion"/>
  </si>
  <si>
    <t>Calendar Months Charged to</t>
    <phoneticPr fontId="12" type="noConversion"/>
  </si>
  <si>
    <t>Table 4.1</t>
    <phoneticPr fontId="12" type="noConversion"/>
  </si>
  <si>
    <t>Condensed Format</t>
    <phoneticPr fontId="12" type="noConversion"/>
  </si>
  <si>
    <t>III</t>
  </si>
  <si>
    <t>Indirect Costs</t>
  </si>
  <si>
    <t>Indirect Cost Item</t>
  </si>
  <si>
    <t>Port Info</t>
    <phoneticPr fontId="12" type="noConversion"/>
  </si>
  <si>
    <t>ARRA 0928544</t>
  </si>
  <si>
    <t>04/06/2011</t>
  </si>
  <si>
    <t>04/08/2011</t>
  </si>
  <si>
    <t>Total Months</t>
    <phoneticPr fontId="12" type="noConversion"/>
  </si>
  <si>
    <t>Months At Sea</t>
    <phoneticPr fontId="12" type="noConversion"/>
  </si>
  <si>
    <t>Months Ashore</t>
    <phoneticPr fontId="12" type="noConversion"/>
  </si>
  <si>
    <t>02/14/2011</t>
  </si>
  <si>
    <t/>
  </si>
  <si>
    <t>USA</t>
  </si>
  <si>
    <t>02/15/2011</t>
  </si>
  <si>
    <t>02/18/2011</t>
  </si>
  <si>
    <t>Bermuda</t>
  </si>
  <si>
    <t>02/23/2011</t>
  </si>
  <si>
    <t>03/07/2011</t>
  </si>
  <si>
    <t>Richardson</t>
  </si>
  <si>
    <t>SC</t>
  </si>
  <si>
    <t>1030345</t>
  </si>
  <si>
    <t>Knap</t>
  </si>
  <si>
    <t>BIOS</t>
  </si>
  <si>
    <t>0752366</t>
  </si>
  <si>
    <t>0648016</t>
  </si>
  <si>
    <t>non-NSF Projects</t>
    <phoneticPr fontId="12" type="noConversion"/>
  </si>
  <si>
    <r>
      <t>Budget Summary Table</t>
    </r>
    <r>
      <rPr>
        <b/>
        <vertAlign val="superscript"/>
        <sz val="10"/>
        <rFont val="Arial"/>
        <family val="2"/>
      </rPr>
      <t>1</t>
    </r>
    <phoneticPr fontId="12" type="noConversion"/>
  </si>
  <si>
    <t>Total NSF Request</t>
    <phoneticPr fontId="12" type="noConversion"/>
  </si>
  <si>
    <t>Total Materials &amp; Supplies</t>
    <phoneticPr fontId="12" type="noConversion"/>
  </si>
  <si>
    <t>Institition Name</t>
    <phoneticPr fontId="2" type="noConversion"/>
  </si>
  <si>
    <t>CYXXXX</t>
    <phoneticPr fontId="12" type="noConversion"/>
  </si>
  <si>
    <t>Institution</t>
    <phoneticPr fontId="12" type="noConversion"/>
  </si>
  <si>
    <t>Proposal #</t>
    <phoneticPr fontId="12" type="noConversion"/>
  </si>
  <si>
    <t># of Operating Days</t>
    <phoneticPr fontId="12" type="noConversion"/>
  </si>
  <si>
    <t>03/30/2011</t>
  </si>
  <si>
    <t>Lomas</t>
  </si>
  <si>
    <t>03/15/2011</t>
  </si>
  <si>
    <t>03/21/2011</t>
  </si>
  <si>
    <t>Van Mooy</t>
  </si>
  <si>
    <t>WHOI</t>
  </si>
  <si>
    <t>04/14/2011</t>
  </si>
  <si>
    <t>Conte</t>
  </si>
  <si>
    <t>1060947</t>
  </si>
  <si>
    <t>14 Apr/17 Apr</t>
  </si>
  <si>
    <t>Conte, M/0927098</t>
  </si>
  <si>
    <t>20 Apr/25 Apr</t>
  </si>
  <si>
    <t>5/NSF-OCE-CO/F</t>
  </si>
  <si>
    <t>03 May/05 May</t>
  </si>
  <si>
    <t>Technicians Assigned</t>
    <phoneticPr fontId="12" type="noConversion"/>
  </si>
  <si>
    <t>Starte Date</t>
    <phoneticPr fontId="12" type="noConversion"/>
  </si>
  <si>
    <t>End Date</t>
    <phoneticPr fontId="12" type="noConversion"/>
  </si>
  <si>
    <t>Cruise</t>
    <phoneticPr fontId="12" type="noConversion"/>
  </si>
  <si>
    <t>Last Name</t>
    <phoneticPr fontId="12" type="noConversion"/>
  </si>
  <si>
    <t>IV</t>
  </si>
  <si>
    <t>NAVY</t>
  </si>
  <si>
    <t>NOAA</t>
  </si>
  <si>
    <t>07/17/2011</t>
  </si>
  <si>
    <t>07/22/2011</t>
  </si>
  <si>
    <t>08/06/2011</t>
  </si>
  <si>
    <t>08/12/2011</t>
  </si>
  <si>
    <t>08/14/2011</t>
  </si>
  <si>
    <t>08/17/2011</t>
  </si>
  <si>
    <t>08/23/2011</t>
  </si>
  <si>
    <t>Kadko</t>
  </si>
  <si>
    <t>RSMAS</t>
  </si>
  <si>
    <t>1034746</t>
  </si>
  <si>
    <t>08/29/2011</t>
  </si>
  <si>
    <t>Enter Specialized Service Support Name here</t>
    <phoneticPr fontId="12" type="noConversion"/>
  </si>
  <si>
    <t>Explain the formula used to compute calendar Months</t>
    <phoneticPr fontId="12" type="noConversion"/>
  </si>
  <si>
    <t>Kadko, D/1034746</t>
  </si>
  <si>
    <t>1/NSF-OCE-CO/F</t>
  </si>
  <si>
    <t>Total Salaries</t>
    <phoneticPr fontId="12" type="noConversion"/>
  </si>
  <si>
    <t>03/09/2011</t>
  </si>
  <si>
    <t>03/10/2011</t>
  </si>
  <si>
    <t>Carlson</t>
  </si>
  <si>
    <t>UCSB</t>
  </si>
  <si>
    <t>0801991</t>
  </si>
  <si>
    <t>04/17/2011</t>
  </si>
  <si>
    <t>04/25/2011</t>
  </si>
  <si>
    <t>1031143</t>
  </si>
  <si>
    <t>03/25/2011</t>
  </si>
  <si>
    <t>1/NSF-OCE-PO/F</t>
  </si>
  <si>
    <t>09 Mar/10 Mar</t>
  </si>
  <si>
    <t>Carlson, C/0801991</t>
  </si>
  <si>
    <t>2/NSF-OCE-BIO/F</t>
  </si>
  <si>
    <t>15 Mar/21 Mar</t>
  </si>
  <si>
    <t>Van Mooy, B/1031143</t>
  </si>
  <si>
    <t>7/NSF-OCE-CO/F</t>
  </si>
  <si>
    <t>25 Mar/30 Mar</t>
  </si>
  <si>
    <t>4/NSF-OCE-CO/F</t>
  </si>
  <si>
    <t>HSN CF</t>
    <phoneticPr fontId="2" type="noConversion"/>
  </si>
  <si>
    <t>HSN IDC</t>
    <phoneticPr fontId="2" type="noConversion"/>
  </si>
  <si>
    <t>Amount</t>
    <phoneticPr fontId="12" type="noConversion"/>
  </si>
  <si>
    <t>Rate</t>
    <phoneticPr fontId="12" type="noConversion"/>
  </si>
  <si>
    <t>Total</t>
    <phoneticPr fontId="12" type="noConversion"/>
  </si>
  <si>
    <t>Starting Country</t>
    <phoneticPr fontId="12" type="noConversion"/>
  </si>
  <si>
    <t>Ending Country</t>
    <phoneticPr fontId="12" type="noConversion"/>
  </si>
  <si>
    <t>WHAT DO YOU NEED HERE? It is a bit of a pain to format this correctly.</t>
    <phoneticPr fontId="12" type="noConversion"/>
  </si>
  <si>
    <t>b.</t>
    <phoneticPr fontId="12" type="noConversion"/>
  </si>
  <si>
    <t>20 Dec/20 Dec</t>
  </si>
  <si>
    <t>27 Dec/30 Dec</t>
  </si>
  <si>
    <t>TBD/TBD</t>
  </si>
  <si>
    <t>05/13/2011</t>
  </si>
  <si>
    <t>05/15/2011</t>
  </si>
  <si>
    <t>05/16/2011</t>
  </si>
  <si>
    <t>05/21/2011</t>
  </si>
  <si>
    <t>14 Jul/17 Jul</t>
  </si>
  <si>
    <t>22 Jul/06 Aug</t>
  </si>
  <si>
    <t>14/NSF-OCE-BIO/F</t>
  </si>
  <si>
    <t>12 Aug/14 Aug</t>
  </si>
  <si>
    <t>17 Aug/23 Aug</t>
  </si>
  <si>
    <t>Proposed Year</t>
    <phoneticPr fontId="2" type="noConversion"/>
  </si>
  <si>
    <t>Total NSF Request</t>
  </si>
  <si>
    <t>Fringe Benefits</t>
  </si>
  <si>
    <t>I.</t>
  </si>
  <si>
    <t>Salaries and Wages</t>
  </si>
  <si>
    <t>II</t>
  </si>
  <si>
    <t>Total NSF Days</t>
    <phoneticPr fontId="12" type="noConversion"/>
  </si>
  <si>
    <t xml:space="preserve">NSF Share of HiSeasNet  </t>
  </si>
  <si>
    <t>Months Ashore</t>
    <phoneticPr fontId="2" type="noConversion"/>
  </si>
  <si>
    <t>Months at Sea</t>
    <phoneticPr fontId="2" type="noConversion"/>
  </si>
  <si>
    <t>Other Direct Costs</t>
  </si>
  <si>
    <t>1.  Domestic</t>
  </si>
  <si>
    <t># Techs</t>
  </si>
  <si>
    <t>Route</t>
  </si>
  <si>
    <t>Transport Cost</t>
  </si>
  <si>
    <t xml:space="preserve">A.  </t>
  </si>
  <si>
    <t>Travel</t>
  </si>
  <si>
    <t xml:space="preserve">Total Months </t>
    <phoneticPr fontId="2" type="noConversion"/>
  </si>
  <si>
    <t>Funds from Other Sources</t>
  </si>
  <si>
    <t># Days</t>
  </si>
  <si>
    <t>None/None</t>
  </si>
  <si>
    <t>26 Sep/26 Sep</t>
  </si>
  <si>
    <t>28 Sep/19 Oct</t>
  </si>
  <si>
    <t>9/NSF-OCE-CO/F</t>
  </si>
  <si>
    <t>8/NSF-OCE-BIO/F</t>
  </si>
  <si>
    <t>5/NSF-OCE-PO/F</t>
  </si>
  <si>
    <t>22 Oct/23 Oct</t>
  </si>
  <si>
    <t>27 Oct/02 Nov</t>
  </si>
  <si>
    <t>09 Nov/15 Nov</t>
  </si>
  <si>
    <t>23 Nov/26 Nov</t>
  </si>
  <si>
    <t>01 Jan/14 Feb</t>
  </si>
  <si>
    <t>Norfolk/Norfolk</t>
  </si>
  <si>
    <t>15 Feb/18 Feb</t>
  </si>
  <si>
    <t>Total Travel Cost</t>
  </si>
  <si>
    <t>Materials and Supplies</t>
  </si>
  <si>
    <t>a.</t>
  </si>
  <si>
    <t>STATE</t>
  </si>
  <si>
    <t>INSTITUTION</t>
  </si>
  <si>
    <t>OTHER</t>
  </si>
  <si>
    <t>days</t>
  </si>
  <si>
    <t>rate</t>
  </si>
  <si>
    <t>Balance</t>
    <phoneticPr fontId="12" type="noConversion"/>
  </si>
  <si>
    <t>Total Specialized Services CF</t>
    <phoneticPr fontId="12" type="noConversion"/>
  </si>
  <si>
    <t>Provide a brief narrative describing the service, any substantive changes from the original award and its outcome.</t>
    <phoneticPr fontId="12" type="noConversion"/>
  </si>
  <si>
    <t>PI Information</t>
    <phoneticPr fontId="12" type="noConversion"/>
  </si>
  <si>
    <t>01/01/2011</t>
  </si>
  <si>
    <t>NSF-OOI</t>
  </si>
  <si>
    <t>NASA</t>
  </si>
  <si>
    <t>BOEM</t>
  </si>
  <si>
    <t>GOMRI</t>
  </si>
  <si>
    <t>USGS</t>
  </si>
  <si>
    <t>EPA</t>
  </si>
  <si>
    <t>DOE</t>
  </si>
  <si>
    <t>Previous Year NSF Days Funded</t>
  </si>
  <si>
    <t>Previous Year NSF Days Completed</t>
  </si>
  <si>
    <t># NSF Days</t>
  </si>
  <si>
    <t>Rate/day</t>
  </si>
  <si>
    <t>Total Days</t>
  </si>
  <si>
    <t>Basic Services Dayrate</t>
  </si>
  <si>
    <t>Funding Agency</t>
  </si>
  <si>
    <t xml:space="preserve">Total Salary </t>
  </si>
  <si>
    <t>Yes</t>
  </si>
  <si>
    <t>No</t>
  </si>
  <si>
    <r>
      <rPr>
        <b/>
        <sz val="10"/>
        <rFont val="Arial"/>
        <family val="2"/>
      </rPr>
      <t>Home Port(s)?</t>
    </r>
    <r>
      <rPr>
        <sz val="10"/>
        <rFont val="Arial"/>
        <family val="2"/>
      </rPr>
      <t xml:space="preserve"> Yes/No  </t>
    </r>
  </si>
  <si>
    <t>Travel Costs</t>
  </si>
  <si>
    <t>Table 6.1</t>
  </si>
  <si>
    <t>Table 7.1</t>
  </si>
  <si>
    <t>Table 5.3</t>
  </si>
  <si>
    <t>NSF Days</t>
  </si>
  <si>
    <r>
      <rPr>
        <vertAlign val="superscript"/>
        <sz val="10"/>
        <rFont val="Arial"/>
        <family val="2"/>
      </rPr>
      <t>1</t>
    </r>
    <r>
      <rPr>
        <sz val="10"/>
        <rFont val="Arial"/>
        <family val="2"/>
      </rPr>
      <t>A separate budget summary table, each numbered separately (e.g. 5.2.1, 5.2.2, 5.2.3, etc) must be submitted for each separate Specialized Support Service.</t>
    </r>
  </si>
  <si>
    <t>Provide an explanation of what the project entails and a thorough justification of the budget requested.</t>
  </si>
  <si>
    <t>NOTE:  Be sure to add any expected Tech Exchange and/or Tech Pool usage necessary to support the year's science.</t>
  </si>
  <si>
    <t>Specialized Service</t>
  </si>
  <si>
    <t>NSF Days Funded</t>
  </si>
  <si>
    <t>NSF Days Completed</t>
  </si>
  <si>
    <t xml:space="preserve">Specialized Service (Previous Year) </t>
  </si>
  <si>
    <r>
      <t xml:space="preserve">Day Rate
</t>
    </r>
    <r>
      <rPr>
        <sz val="9"/>
        <rFont val="Arial"/>
        <family val="2"/>
      </rPr>
      <t>(if applicable)</t>
    </r>
  </si>
  <si>
    <r>
      <t xml:space="preserve">Day Rate 
</t>
    </r>
    <r>
      <rPr>
        <sz val="9"/>
        <rFont val="Arial"/>
        <family val="2"/>
      </rPr>
      <t>(if applicable)</t>
    </r>
  </si>
  <si>
    <t>Total Borrowed</t>
  </si>
  <si>
    <t>Total Lent</t>
  </si>
  <si>
    <r>
      <t xml:space="preserve">NSF Specialized Services Request </t>
    </r>
    <r>
      <rPr>
        <sz val="10"/>
        <rFont val="Arial"/>
        <family val="2"/>
      </rPr>
      <t>(Table 5.1)</t>
    </r>
  </si>
  <si>
    <r>
      <t xml:space="preserve">NSF Specialized Services CF </t>
    </r>
    <r>
      <rPr>
        <sz val="10"/>
        <rFont val="Arial"/>
        <family val="2"/>
      </rPr>
      <t>(Table 5.3)</t>
    </r>
  </si>
  <si>
    <t>D</t>
  </si>
  <si>
    <t>Please Explain the  Tech-Exchanges and Tech Pool Usage</t>
  </si>
  <si>
    <t>Salaries, Wages, and Fringe Benefits</t>
  </si>
  <si>
    <t>HiSeasNet Deduction</t>
  </si>
  <si>
    <t>Total</t>
  </si>
  <si>
    <t>Ship/Project/PI</t>
  </si>
  <si>
    <r>
      <rPr>
        <vertAlign val="superscript"/>
        <sz val="10"/>
        <rFont val="Arial"/>
        <family val="2"/>
      </rPr>
      <t>2</t>
    </r>
    <r>
      <rPr>
        <sz val="10"/>
        <rFont val="Arial"/>
        <family val="2"/>
      </rPr>
      <t xml:space="preserve"> If the exchange/pool request was made in the previous budget, please include the number of days that have already been funded.</t>
    </r>
  </si>
  <si>
    <t>Year</t>
  </si>
  <si>
    <r>
      <t>Total Cost</t>
    </r>
    <r>
      <rPr>
        <vertAlign val="superscript"/>
        <sz val="10"/>
        <rFont val="Arial"/>
        <family val="2"/>
      </rPr>
      <t>4</t>
    </r>
  </si>
  <si>
    <t>Technician Last Name</t>
  </si>
  <si>
    <r>
      <t>Total Cost</t>
    </r>
    <r>
      <rPr>
        <b/>
        <vertAlign val="superscript"/>
        <sz val="10"/>
        <rFont val="Arial"/>
        <family val="2"/>
      </rPr>
      <t>5</t>
    </r>
  </si>
  <si>
    <r>
      <rPr>
        <vertAlign val="superscript"/>
        <sz val="10"/>
        <rFont val="Arial"/>
        <family val="2"/>
      </rPr>
      <t>4</t>
    </r>
    <r>
      <rPr>
        <sz val="10"/>
        <rFont val="Arial"/>
        <family val="2"/>
      </rPr>
      <t xml:space="preserve"> When an exchange includes more days than previously funded, the total will be negative. When an exchange used fewer days than previously funded the total will be positive.</t>
    </r>
  </si>
  <si>
    <r>
      <rPr>
        <vertAlign val="superscript"/>
        <sz val="10"/>
        <rFont val="Arial"/>
        <family val="2"/>
      </rPr>
      <t>5</t>
    </r>
    <r>
      <rPr>
        <sz val="10"/>
        <rFont val="Arial"/>
        <family val="2"/>
      </rPr>
      <t xml:space="preserve"> When a loan includes more days than have been previously funded, the total will be positive. When a loan used fewer days than previously funded, the total will be negative.</t>
    </r>
  </si>
  <si>
    <t>NOTE:  If your institution loaned a technician, the Tech Exchange CF should generally be positive and if your institution received a technician, the Tech Exchange CF should generally be negative. There may be minor variations in this when correcting for previously funded days.</t>
  </si>
  <si>
    <t>II.</t>
  </si>
  <si>
    <t xml:space="preserve">Summary of Specialized Services Support </t>
  </si>
  <si>
    <t>12 Month Budget Summary for Specialized Service</t>
  </si>
  <si>
    <t>Total non-NSF Days</t>
  </si>
  <si>
    <t>Total Usage (NSF + Non-NSF)</t>
  </si>
  <si>
    <t>Total Salaries, Wages, and Fringe Benefits</t>
  </si>
  <si>
    <t>Domestic</t>
  </si>
  <si>
    <t>Subtotal</t>
  </si>
  <si>
    <t>Foreign</t>
  </si>
  <si>
    <r>
      <t>Total travel cost</t>
    </r>
    <r>
      <rPr>
        <vertAlign val="superscript"/>
        <sz val="10"/>
        <rFont val="Arial"/>
        <family val="2"/>
      </rPr>
      <t>1</t>
    </r>
  </si>
  <si>
    <r>
      <rPr>
        <vertAlign val="superscript"/>
        <sz val="8"/>
        <rFont val="Arial"/>
        <family val="2"/>
      </rPr>
      <t xml:space="preserve">1 </t>
    </r>
    <r>
      <rPr>
        <sz val="8"/>
        <rFont val="Arial"/>
        <family val="2"/>
      </rPr>
      <t>This total only included for NSF reference.</t>
    </r>
  </si>
  <si>
    <t>Vessel</t>
  </si>
  <si>
    <t>Ku / C</t>
  </si>
  <si>
    <t>Applicable Direct Cost</t>
  </si>
  <si>
    <t># of Days</t>
  </si>
  <si>
    <t>NOTE:
- The sum of the number of operating days * day rate for each ship should equal the total budget</t>
  </si>
  <si>
    <t>Indirect HSN cost at IDC rate:</t>
  </si>
  <si>
    <t>Total HiSeasNet Deduction</t>
  </si>
  <si>
    <t>Carry-Forward Balance (CF Balance) is calculated by the following formula:
(Days Completed previous year - Days Funded previous year)*Previous year Day Rate
HiSeasNet Carry Forward (HSN CF) is calculated by the following formula:
(Days Funded - Days Completed) *HSN Rate
HiSeasNet Indirect Costs (HSN IDC) are calculated by the following formula:
HSN CF * Indirect rate (if applicable)
Total Basic Services Carry-Forward (Total CF) is the sum of the CF Balance + HSN CF + HSN IDC</t>
  </si>
  <si>
    <t>Total Reductions/Additions to NSF Request (A+B+C)</t>
  </si>
  <si>
    <t>Funds from Other Sources (V.A)</t>
  </si>
  <si>
    <t>HiSeasNet Deduction (V.B)</t>
  </si>
  <si>
    <t>Basic Services Carry-Forward (CF) (V.C)</t>
  </si>
  <si>
    <t>Final NSF Basic Services Request (IV.C + V.D)</t>
  </si>
  <si>
    <t>Total Program costs (I+II+III)</t>
  </si>
  <si>
    <t>Total Reductions/Additions to NSF Budget</t>
  </si>
  <si>
    <t>NOTE:  Final Basic Services Request is calculate by the following formula:
Total Program Budget (IV.C) + Total Reductions/Additions to NSF Request (V.D)</t>
  </si>
  <si>
    <r>
      <t>NSF Basic Services Request</t>
    </r>
    <r>
      <rPr>
        <sz val="10"/>
        <rFont val="Arial"/>
        <family val="2"/>
      </rPr>
      <t xml:space="preserve"> (Table 4.3.VI)</t>
    </r>
  </si>
  <si>
    <r>
      <t xml:space="preserve">This Excel workbook contains templates for the required tables in the Technical Services proposal (via separate worksheets).   </t>
    </r>
    <r>
      <rPr>
        <b/>
        <sz val="10"/>
        <rFont val="Verdana"/>
        <family val="2"/>
      </rPr>
      <t xml:space="preserve">Gray boxes indicate where a user should enter data. </t>
    </r>
    <r>
      <rPr>
        <sz val="10"/>
        <rFont val="Verdana"/>
        <family val="2"/>
      </rPr>
      <t xml:space="preserve"> White boxes often contain formulas to automatically calculate totals, etc.  In their current format, the tables can be copied/pasted into an MS Word document whose Right and Left margins are set to 1".</t>
    </r>
  </si>
  <si>
    <t>Ship 1</t>
  </si>
  <si>
    <t>Ship 2</t>
  </si>
  <si>
    <t>Ship 3</t>
  </si>
  <si>
    <t>Indirect Cost Rate (%)</t>
  </si>
  <si>
    <t>Operating Days</t>
  </si>
  <si>
    <t>III.</t>
  </si>
  <si>
    <t>IV.</t>
  </si>
  <si>
    <t>V.</t>
  </si>
  <si>
    <t xml:space="preserve">Total Program Budget (Total Direct Costs + Indirect Costs) </t>
  </si>
  <si>
    <t>IV. Total Indirect Costs</t>
  </si>
  <si>
    <r>
      <t xml:space="preserve">Technician Last Name </t>
    </r>
    <r>
      <rPr>
        <sz val="10"/>
        <rFont val="Arial"/>
        <family val="2"/>
      </rPr>
      <t>(if known)</t>
    </r>
  </si>
  <si>
    <r>
      <rPr>
        <b/>
        <sz val="10"/>
        <rFont val="Arial"/>
        <family val="2"/>
      </rPr>
      <t>Previously Funded Days</t>
    </r>
    <r>
      <rPr>
        <sz val="10"/>
        <rFont val="Arial"/>
        <family val="2"/>
      </rPr>
      <t xml:space="preserve"> (mob, demob, at-sea, ashore &amp; travel days</t>
    </r>
    <r>
      <rPr>
        <vertAlign val="superscript"/>
        <sz val="10"/>
        <rFont val="Arial"/>
        <family val="2"/>
      </rPr>
      <t>2</t>
    </r>
    <r>
      <rPr>
        <sz val="10"/>
        <rFont val="Arial"/>
        <family val="2"/>
      </rPr>
      <t>)</t>
    </r>
  </si>
  <si>
    <r>
      <rPr>
        <b/>
        <sz val="10"/>
        <rFont val="Arial"/>
        <family val="2"/>
      </rPr>
      <t>Loaded Salary /Day</t>
    </r>
    <r>
      <rPr>
        <sz val="10"/>
        <rFont val="Arial"/>
        <family val="2"/>
      </rPr>
      <t xml:space="preserve">
(Salary, OT, Fringe, IDC)</t>
    </r>
  </si>
  <si>
    <r>
      <rPr>
        <b/>
        <sz val="10"/>
        <rFont val="Arial"/>
        <family val="2"/>
      </rPr>
      <t>Est. Travel Costs</t>
    </r>
    <r>
      <rPr>
        <vertAlign val="superscript"/>
        <sz val="10"/>
        <rFont val="Arial"/>
        <family val="2"/>
      </rPr>
      <t>3</t>
    </r>
    <r>
      <rPr>
        <sz val="10"/>
        <rFont val="Arial"/>
        <family val="2"/>
      </rPr>
      <t xml:space="preserve"> (Travel + IDC)</t>
    </r>
  </si>
  <si>
    <t>Update 26Sep18,  pulled all Tech Pool information out of Table 4.3</t>
  </si>
  <si>
    <t>Updated 8Jan19 to fix some formating error in Table 6.1</t>
  </si>
  <si>
    <t>If there are difficulties fitting the tables onto a Word document page, simply do a screen grab of the table in Excel and paste the screen grab into the Word document.</t>
  </si>
  <si>
    <t>When adding rows, be sure to check the formulas. That said, it is never a bad idea to check the formulas.</t>
  </si>
  <si>
    <t xml:space="preserve">This document contains only the tables.  For a description of the complete proposal, go to </t>
  </si>
  <si>
    <t>Tech Pool and Institutional Technician Exchanges</t>
  </si>
  <si>
    <t>Please include exchanges from the previous year to account for any Carry forward</t>
  </si>
  <si>
    <t>Technicians borrowed (received from either the Pool or another institution)</t>
  </si>
  <si>
    <t>Technicians loaned (sent to another institution)</t>
  </si>
  <si>
    <t>Total NSF Request Summary</t>
    <phoneticPr fontId="12" type="noConversion"/>
  </si>
  <si>
    <r>
      <t>NSF Tech Exchange &amp; Tech Pool Use CF</t>
    </r>
    <r>
      <rPr>
        <sz val="10"/>
        <rFont val="Arial"/>
        <family val="2"/>
      </rPr>
      <t xml:space="preserve"> (Table 6.1)</t>
    </r>
  </si>
  <si>
    <t>Other</t>
    <phoneticPr fontId="12" type="noConversion"/>
  </si>
  <si>
    <t>Total Tech Exchange &amp; Tech Pool Use</t>
  </si>
  <si>
    <r>
      <rPr>
        <vertAlign val="superscript"/>
        <sz val="10"/>
        <rFont val="Arial"/>
        <family val="2"/>
      </rPr>
      <t>3</t>
    </r>
    <r>
      <rPr>
        <sz val="10"/>
        <rFont val="Arial"/>
        <family val="2"/>
      </rPr>
      <t xml:space="preserve"> If any of the ports takes place away from the borrowing institution's home port, include estimated travel costs as if sending your own technican.</t>
    </r>
  </si>
  <si>
    <r>
      <rPr>
        <b/>
        <sz val="10"/>
        <rFont val="Arial"/>
        <family val="2"/>
      </rPr>
      <t xml:space="preserve">Days Used / Proposed </t>
    </r>
    <r>
      <rPr>
        <sz val="10"/>
        <rFont val="Arial"/>
        <family val="2"/>
      </rPr>
      <t>(mob, demob, at-sea, ashore &amp; travel days</t>
    </r>
    <r>
      <rPr>
        <vertAlign val="superscript"/>
        <sz val="10"/>
        <rFont val="Arial"/>
        <family val="2"/>
      </rPr>
      <t>1</t>
    </r>
    <r>
      <rPr>
        <sz val="10"/>
        <rFont val="Arial"/>
        <family val="2"/>
      </rPr>
      <t>)</t>
    </r>
  </si>
  <si>
    <r>
      <rPr>
        <vertAlign val="superscript"/>
        <sz val="10"/>
        <rFont val="Arial"/>
        <family val="2"/>
      </rPr>
      <t>1</t>
    </r>
    <r>
      <rPr>
        <sz val="10"/>
        <rFont val="Arial"/>
        <family val="2"/>
      </rPr>
      <t xml:space="preserve"> The total number of days the technician is required, for past cruises use the actual number of days used, for future cruises, use the number of days proposed.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</si>
</sst>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164" formatCode="_(&quot;$&quot;* #,##0_);_(&quot;$&quot;* \(#,##0\);_(&quot;$&quot;* &quot;-&quot;??_);_(@_)"/>
    <numFmt numFmtId="165" formatCode="&quot;$&quot;#,##0"/>
  </numFmts>
  <fonts count="29" x14ac:knownFonts="1">
    <font>
      <sz val="10"/>
      <name val="Arial"/>
    </font>
    <font>
      <sz val="10"/>
      <name val="Arial"/>
      <family val="2"/>
    </font>
    <font>
      <sz val="8"/>
      <name val="Arial"/>
      <family val="2"/>
    </font>
    <font>
      <b/>
      <sz val="10"/>
      <name val="Arial"/>
      <family val="2"/>
    </font>
    <font>
      <sz val="9"/>
      <name val="Arial"/>
      <family val="2"/>
    </font>
    <font>
      <b/>
      <sz val="12"/>
      <name val="Arial"/>
      <family val="2"/>
    </font>
    <font>
      <sz val="12"/>
      <name val="Arial"/>
      <family val="2"/>
    </font>
    <font>
      <i/>
      <sz val="10"/>
      <name val="Arial"/>
      <family val="2"/>
    </font>
    <font>
      <b/>
      <sz val="11"/>
      <name val="Arial"/>
      <family val="2"/>
    </font>
    <font>
      <sz val="11"/>
      <name val="Arial"/>
      <family val="2"/>
    </font>
    <font>
      <u/>
      <sz val="10"/>
      <color indexed="12"/>
      <name val="Arial"/>
      <family val="2"/>
    </font>
    <font>
      <sz val="10"/>
      <color indexed="10"/>
      <name val="Arial"/>
      <family val="2"/>
    </font>
    <font>
      <sz val="8"/>
      <name val="Verdana"/>
      <family val="2"/>
    </font>
    <font>
      <sz val="9"/>
      <color indexed="81"/>
      <name val="Arial"/>
      <family val="2"/>
    </font>
    <font>
      <b/>
      <sz val="9"/>
      <color indexed="81"/>
      <name val="Arial"/>
      <family val="2"/>
    </font>
    <font>
      <b/>
      <i/>
      <sz val="10"/>
      <name val="Arial"/>
      <family val="2"/>
    </font>
    <font>
      <b/>
      <vertAlign val="superscript"/>
      <sz val="10"/>
      <name val="Arial"/>
      <family val="2"/>
    </font>
    <font>
      <b/>
      <sz val="10"/>
      <color indexed="10"/>
      <name val="Arial"/>
      <family val="2"/>
    </font>
    <font>
      <sz val="10"/>
      <name val="Verdana"/>
      <family val="2"/>
    </font>
    <font>
      <sz val="10"/>
      <color indexed="48"/>
      <name val="Arial"/>
      <family val="2"/>
    </font>
    <font>
      <sz val="10"/>
      <color indexed="23"/>
      <name val="Arial"/>
      <family val="2"/>
    </font>
    <font>
      <b/>
      <sz val="9"/>
      <name val="Arial"/>
      <family val="2"/>
    </font>
    <font>
      <sz val="10"/>
      <name val="Arial"/>
      <family val="2"/>
    </font>
    <font>
      <i/>
      <sz val="9"/>
      <name val="Arial"/>
      <family val="2"/>
    </font>
    <font>
      <vertAlign val="superscript"/>
      <sz val="10"/>
      <name val="Arial"/>
      <family val="2"/>
    </font>
    <font>
      <b/>
      <sz val="14"/>
      <name val="Arial"/>
      <family val="2"/>
    </font>
    <font>
      <vertAlign val="superscript"/>
      <sz val="8"/>
      <name val="Arial"/>
      <family val="2"/>
    </font>
    <font>
      <b/>
      <sz val="10"/>
      <name val="Verdana"/>
      <family val="2"/>
    </font>
    <font>
      <i/>
      <sz val="10"/>
      <name val="Verdana"/>
      <family val="2"/>
    </font>
  </fonts>
  <fills count="1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99"/>
        <bgColor indexed="64"/>
      </patternFill>
    </fill>
    <fill>
      <patternFill patternType="solid">
        <fgColor rgb="FFCCFFCC"/>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right/>
      <top/>
      <bottom style="medium">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hair">
        <color indexed="64"/>
      </left>
      <right style="hair">
        <color indexed="64"/>
      </right>
      <top style="medium">
        <color indexed="64"/>
      </top>
      <bottom style="hair">
        <color indexed="64"/>
      </bottom>
      <diagonal/>
    </border>
    <border>
      <left/>
      <right/>
      <top style="hair">
        <color indexed="64"/>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style="thin">
        <color indexed="64"/>
      </top>
      <bottom/>
      <diagonal/>
    </border>
    <border>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right/>
      <top style="hair">
        <color indexed="64"/>
      </top>
      <bottom style="hair">
        <color indexed="64"/>
      </bottom>
      <diagonal/>
    </border>
    <border>
      <left/>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55"/>
      </right>
      <top style="thin">
        <color indexed="55"/>
      </top>
      <bottom style="thin">
        <color indexed="55"/>
      </bottom>
      <diagonal/>
    </border>
    <border>
      <left style="thin">
        <color indexed="55"/>
      </left>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23"/>
      </right>
      <top style="hair">
        <color indexed="64"/>
      </top>
      <bottom/>
      <diagonal/>
    </border>
    <border>
      <left/>
      <right style="thin">
        <color indexed="23"/>
      </right>
      <top/>
      <bottom/>
      <diagonal/>
    </border>
    <border>
      <left/>
      <right style="hair">
        <color indexed="64"/>
      </right>
      <top style="hair">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557">
    <xf numFmtId="0" fontId="0" fillId="0" borderId="0" xfId="0"/>
    <xf numFmtId="0" fontId="0" fillId="0" borderId="0" xfId="0" applyAlignment="1">
      <alignment wrapText="1"/>
    </xf>
    <xf numFmtId="0" fontId="0" fillId="0" borderId="2" xfId="0" applyBorder="1"/>
    <xf numFmtId="0" fontId="2" fillId="0" borderId="0" xfId="0" applyFont="1"/>
    <xf numFmtId="0" fontId="2" fillId="0" borderId="2" xfId="0" applyFont="1" applyBorder="1"/>
    <xf numFmtId="0" fontId="3" fillId="0" borderId="0" xfId="0" applyFont="1"/>
    <xf numFmtId="0" fontId="2" fillId="0" borderId="0" xfId="0" applyFont="1" applyAlignment="1">
      <alignment horizontal="center"/>
    </xf>
    <xf numFmtId="0" fontId="2" fillId="0" borderId="2" xfId="0" applyFont="1" applyBorder="1" applyAlignment="1">
      <alignment horizontal="center"/>
    </xf>
    <xf numFmtId="0" fontId="0" fillId="0" borderId="0" xfId="0" applyAlignment="1">
      <alignment horizontal="center"/>
    </xf>
    <xf numFmtId="0" fontId="0" fillId="0" borderId="0" xfId="0" applyAlignment="1">
      <alignment horizontal="left"/>
    </xf>
    <xf numFmtId="0" fontId="4" fillId="0" borderId="0" xfId="0" applyFont="1"/>
    <xf numFmtId="0" fontId="4" fillId="0" borderId="0" xfId="0" applyFont="1" applyAlignment="1">
      <alignment horizontal="center"/>
    </xf>
    <xf numFmtId="0" fontId="4" fillId="0" borderId="2" xfId="0" applyFont="1" applyBorder="1"/>
    <xf numFmtId="164" fontId="2" fillId="0" borderId="2" xfId="1" applyNumberFormat="1" applyFont="1" applyBorder="1"/>
    <xf numFmtId="164" fontId="0" fillId="0" borderId="0" xfId="1" applyNumberFormat="1" applyFont="1"/>
    <xf numFmtId="164" fontId="2" fillId="0" borderId="0" xfId="1" applyNumberFormat="1" applyFont="1" applyAlignment="1">
      <alignment horizontal="center"/>
    </xf>
    <xf numFmtId="164" fontId="4" fillId="0" borderId="0" xfId="1" applyNumberFormat="1" applyFont="1"/>
    <xf numFmtId="164" fontId="2" fillId="0" borderId="0" xfId="1" applyNumberFormat="1" applyFont="1"/>
    <xf numFmtId="0" fontId="2" fillId="0" borderId="2" xfId="0" applyFont="1" applyBorder="1" applyAlignment="1">
      <alignment horizontal="left"/>
    </xf>
    <xf numFmtId="0" fontId="0" fillId="0" borderId="0" xfId="0" applyBorder="1" applyAlignment="1">
      <alignment horizontal="center"/>
    </xf>
    <xf numFmtId="0" fontId="5" fillId="0" borderId="0" xfId="0" applyFont="1"/>
    <xf numFmtId="0" fontId="0" fillId="0" borderId="0" xfId="0" applyAlignment="1"/>
    <xf numFmtId="0" fontId="2" fillId="0" borderId="0" xfId="0" applyFont="1" applyBorder="1" applyAlignment="1">
      <alignment horizontal="center" wrapText="1"/>
    </xf>
    <xf numFmtId="0" fontId="0" fillId="0" borderId="0" xfId="0" applyBorder="1"/>
    <xf numFmtId="164" fontId="2" fillId="0" borderId="0" xfId="1" applyNumberFormat="1" applyFont="1" applyBorder="1"/>
    <xf numFmtId="0" fontId="8" fillId="0" borderId="0" xfId="0" applyFont="1"/>
    <xf numFmtId="164" fontId="8" fillId="0" borderId="0" xfId="1" applyNumberFormat="1" applyFont="1"/>
    <xf numFmtId="0" fontId="0" fillId="2" borderId="3" xfId="0" applyFill="1" applyBorder="1"/>
    <xf numFmtId="164" fontId="0" fillId="0" borderId="0" xfId="1" applyNumberFormat="1" applyFont="1" applyFill="1"/>
    <xf numFmtId="0" fontId="4" fillId="2" borderId="4" xfId="0" applyFont="1" applyFill="1" applyBorder="1"/>
    <xf numFmtId="0" fontId="4" fillId="2" borderId="3" xfId="0" applyFont="1" applyFill="1" applyBorder="1"/>
    <xf numFmtId="0" fontId="4" fillId="2" borderId="5" xfId="0" applyFont="1" applyFill="1" applyBorder="1"/>
    <xf numFmtId="0" fontId="0" fillId="0" borderId="2" xfId="0" applyBorder="1" applyAlignment="1">
      <alignment horizontal="center"/>
    </xf>
    <xf numFmtId="164" fontId="0" fillId="0" borderId="0" xfId="1" applyNumberFormat="1" applyFont="1" applyBorder="1"/>
    <xf numFmtId="0" fontId="3" fillId="0" borderId="0" xfId="0" applyFont="1" applyAlignment="1">
      <alignment horizontal="right"/>
    </xf>
    <xf numFmtId="0" fontId="3" fillId="0" borderId="0" xfId="0" applyFont="1" applyAlignment="1">
      <alignment horizontal="center"/>
    </xf>
    <xf numFmtId="0" fontId="2" fillId="0" borderId="0" xfId="0" applyFont="1" applyBorder="1"/>
    <xf numFmtId="0" fontId="2" fillId="0" borderId="0" xfId="0" applyFont="1" applyBorder="1" applyAlignment="1"/>
    <xf numFmtId="164" fontId="4" fillId="0" borderId="5" xfId="1" applyNumberFormat="1" applyFont="1" applyFill="1" applyBorder="1"/>
    <xf numFmtId="164" fontId="4" fillId="0" borderId="3" xfId="1" applyNumberFormat="1" applyFont="1" applyFill="1" applyBorder="1"/>
    <xf numFmtId="0" fontId="0" fillId="0" borderId="0" xfId="0" applyBorder="1" applyAlignment="1">
      <alignment horizontal="left" wrapText="1"/>
    </xf>
    <xf numFmtId="0" fontId="0" fillId="2" borderId="3" xfId="0" applyFill="1" applyBorder="1" applyAlignment="1">
      <alignment horizontal="center"/>
    </xf>
    <xf numFmtId="0" fontId="4" fillId="0" borderId="0" xfId="0" applyFont="1" applyBorder="1" applyAlignment="1"/>
    <xf numFmtId="0" fontId="4" fillId="0" borderId="0" xfId="0" applyFont="1" applyBorder="1"/>
    <xf numFmtId="164" fontId="2" fillId="0" borderId="6" xfId="0" applyNumberFormat="1" applyFont="1" applyBorder="1" applyAlignment="1"/>
    <xf numFmtId="0" fontId="3" fillId="0" borderId="0" xfId="0" applyFont="1" applyFill="1" applyAlignment="1">
      <alignment horizontal="left"/>
    </xf>
    <xf numFmtId="0" fontId="0" fillId="0" borderId="7" xfId="0" applyBorder="1"/>
    <xf numFmtId="0" fontId="0" fillId="0" borderId="2" xfId="0" applyBorder="1" applyAlignment="1">
      <alignment horizontal="center" wrapText="1"/>
    </xf>
    <xf numFmtId="0" fontId="2" fillId="2" borderId="0" xfId="0" applyFont="1" applyFill="1" applyAlignment="1">
      <alignment wrapText="1"/>
    </xf>
    <xf numFmtId="0" fontId="2" fillId="2" borderId="0" xfId="0" applyFont="1" applyFill="1" applyAlignment="1">
      <alignment horizontal="center" wrapText="1"/>
    </xf>
    <xf numFmtId="165" fontId="3" fillId="0" borderId="0" xfId="0" applyNumberFormat="1" applyFont="1" applyFill="1" applyAlignment="1">
      <alignment horizontal="center"/>
    </xf>
    <xf numFmtId="165" fontId="0" fillId="0" borderId="0" xfId="0" applyNumberFormat="1" applyAlignment="1">
      <alignment horizontal="center"/>
    </xf>
    <xf numFmtId="0" fontId="3" fillId="2" borderId="0" xfId="0" applyFont="1" applyFill="1"/>
    <xf numFmtId="0" fontId="6" fillId="0" borderId="0" xfId="0" applyFont="1"/>
    <xf numFmtId="0" fontId="2" fillId="0" borderId="0" xfId="0" applyFont="1" applyFill="1" applyAlignment="1">
      <alignment wrapText="1"/>
    </xf>
    <xf numFmtId="0" fontId="0" fillId="0" borderId="0" xfId="0" applyAlignment="1">
      <alignment horizontal="right"/>
    </xf>
    <xf numFmtId="0" fontId="2" fillId="0" borderId="2" xfId="0" applyFont="1" applyBorder="1" applyAlignment="1">
      <alignment horizontal="left" wrapText="1"/>
    </xf>
    <xf numFmtId="0" fontId="2" fillId="0" borderId="2" xfId="0" applyFont="1" applyBorder="1" applyAlignment="1">
      <alignment wrapText="1"/>
    </xf>
    <xf numFmtId="0" fontId="0" fillId="0" borderId="0" xfId="0" applyFill="1" applyBorder="1" applyAlignment="1">
      <alignment horizontal="center"/>
    </xf>
    <xf numFmtId="0" fontId="15" fillId="2" borderId="0" xfId="0" applyFont="1" applyFill="1" applyAlignment="1">
      <alignment horizontal="left"/>
    </xf>
    <xf numFmtId="0" fontId="3" fillId="0" borderId="2" xfId="0" applyFont="1" applyBorder="1" applyAlignment="1">
      <alignment horizontal="center" wrapText="1"/>
    </xf>
    <xf numFmtId="0" fontId="0" fillId="2" borderId="0" xfId="0" applyFill="1"/>
    <xf numFmtId="0" fontId="0" fillId="0" borderId="2" xfId="0" applyFill="1" applyBorder="1"/>
    <xf numFmtId="0" fontId="3" fillId="0" borderId="0" xfId="0" applyFont="1" applyBorder="1" applyAlignment="1">
      <alignment horizontal="left"/>
    </xf>
    <xf numFmtId="0" fontId="3" fillId="0" borderId="0" xfId="0" applyFont="1" applyBorder="1" applyAlignment="1">
      <alignment horizontal="center" wrapText="1"/>
    </xf>
    <xf numFmtId="0" fontId="3" fillId="0" borderId="9" xfId="0" applyFont="1" applyBorder="1" applyAlignment="1">
      <alignment horizontal="center" wrapText="1"/>
    </xf>
    <xf numFmtId="0" fontId="3" fillId="0" borderId="10" xfId="0" applyFont="1" applyBorder="1" applyAlignment="1">
      <alignment horizontal="center" wrapText="1"/>
    </xf>
    <xf numFmtId="0" fontId="3" fillId="0" borderId="0" xfId="0" applyFont="1" applyFill="1" applyAlignment="1">
      <alignment horizontal="center"/>
    </xf>
    <xf numFmtId="0" fontId="3" fillId="0" borderId="10" xfId="0" applyFont="1" applyBorder="1" applyAlignment="1">
      <alignment wrapText="1"/>
    </xf>
    <xf numFmtId="0" fontId="3" fillId="0" borderId="9" xfId="0" applyFont="1" applyBorder="1" applyAlignment="1">
      <alignment wrapText="1"/>
    </xf>
    <xf numFmtId="0" fontId="17" fillId="0" borderId="0" xfId="0" applyFont="1"/>
    <xf numFmtId="0" fontId="18" fillId="0" borderId="0" xfId="0" applyFont="1"/>
    <xf numFmtId="0" fontId="0" fillId="2" borderId="4" xfId="0" applyFill="1" applyBorder="1"/>
    <xf numFmtId="164" fontId="0" fillId="0" borderId="0" xfId="1" applyNumberFormat="1" applyFont="1" applyFill="1" applyAlignment="1"/>
    <xf numFmtId="0" fontId="1" fillId="0" borderId="0" xfId="0" applyFont="1" applyFill="1" applyAlignment="1">
      <alignment wrapText="1"/>
    </xf>
    <xf numFmtId="0" fontId="19" fillId="0" borderId="0" xfId="0" applyFont="1" applyFill="1" applyAlignment="1">
      <alignment wrapText="1"/>
    </xf>
    <xf numFmtId="0" fontId="2" fillId="0" borderId="2" xfId="0" applyFont="1" applyBorder="1" applyAlignment="1">
      <alignment horizontal="center" wrapText="1"/>
    </xf>
    <xf numFmtId="0" fontId="2" fillId="2" borderId="11" xfId="0" applyFont="1" applyFill="1" applyBorder="1" applyAlignment="1">
      <alignment horizontal="center" wrapText="1"/>
    </xf>
    <xf numFmtId="0" fontId="2" fillId="2" borderId="3" xfId="0" applyFont="1" applyFill="1" applyBorder="1" applyAlignment="1">
      <alignment horizontal="center" wrapText="1"/>
    </xf>
    <xf numFmtId="0" fontId="2" fillId="0" borderId="3" xfId="0" applyFont="1" applyFill="1" applyBorder="1" applyAlignment="1">
      <alignment horizontal="center" wrapText="1"/>
    </xf>
    <xf numFmtId="0" fontId="0" fillId="2" borderId="4" xfId="0" applyFill="1"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6" xfId="0" applyBorder="1"/>
    <xf numFmtId="0" fontId="1" fillId="0" borderId="0" xfId="0" applyFont="1"/>
    <xf numFmtId="164" fontId="0" fillId="0" borderId="0" xfId="1" applyNumberFormat="1" applyFont="1" applyBorder="1" applyAlignment="1">
      <alignment horizontal="left"/>
    </xf>
    <xf numFmtId="0" fontId="1" fillId="2" borderId="4" xfId="0" applyFont="1" applyFill="1" applyBorder="1"/>
    <xf numFmtId="0" fontId="4" fillId="0" borderId="0" xfId="0" applyFont="1" applyFill="1" applyBorder="1" applyAlignment="1">
      <alignment horizontal="center"/>
    </xf>
    <xf numFmtId="0" fontId="4" fillId="0" borderId="12" xfId="0" applyFont="1" applyFill="1" applyBorder="1" applyAlignment="1"/>
    <xf numFmtId="0" fontId="0" fillId="0" borderId="0" xfId="0" applyFill="1" applyBorder="1" applyAlignment="1"/>
    <xf numFmtId="164" fontId="2" fillId="0" borderId="0" xfId="0" applyNumberFormat="1" applyFont="1" applyBorder="1" applyAlignment="1"/>
    <xf numFmtId="0" fontId="0" fillId="0" borderId="0" xfId="0" applyAlignment="1">
      <alignment horizontal="center" wrapText="1"/>
    </xf>
    <xf numFmtId="0" fontId="0" fillId="0" borderId="7" xfId="0" applyBorder="1" applyAlignment="1">
      <alignment wrapText="1"/>
    </xf>
    <xf numFmtId="164" fontId="20" fillId="0" borderId="0" xfId="1" applyNumberFormat="1" applyFont="1" applyFill="1" applyAlignment="1"/>
    <xf numFmtId="164" fontId="9" fillId="0" borderId="0" xfId="1" applyNumberFormat="1" applyFont="1" applyFill="1" applyBorder="1"/>
    <xf numFmtId="164" fontId="0" fillId="0" borderId="0" xfId="1" applyNumberFormat="1" applyFont="1" applyBorder="1" applyAlignment="1">
      <alignment horizontal="center"/>
    </xf>
    <xf numFmtId="0" fontId="9" fillId="0" borderId="0" xfId="0" applyFont="1" applyFill="1"/>
    <xf numFmtId="164" fontId="9" fillId="0" borderId="0" xfId="1" applyNumberFormat="1" applyFont="1" applyFill="1"/>
    <xf numFmtId="164" fontId="3" fillId="0" borderId="0" xfId="1" applyNumberFormat="1" applyFont="1" applyBorder="1"/>
    <xf numFmtId="164" fontId="3" fillId="0" borderId="0" xfId="1" applyNumberFormat="1" applyFont="1" applyFill="1" applyBorder="1" applyAlignment="1">
      <alignment horizontal="center"/>
    </xf>
    <xf numFmtId="0" fontId="1" fillId="2" borderId="4" xfId="0" applyFont="1" applyFill="1" applyBorder="1" applyAlignment="1">
      <alignment wrapText="1"/>
    </xf>
    <xf numFmtId="0" fontId="1" fillId="2" borderId="3" xfId="0" applyFont="1" applyFill="1" applyBorder="1"/>
    <xf numFmtId="0" fontId="1" fillId="2" borderId="3" xfId="0" applyFont="1" applyFill="1" applyBorder="1" applyAlignment="1">
      <alignment wrapText="1"/>
    </xf>
    <xf numFmtId="164" fontId="1" fillId="2" borderId="4" xfId="1" applyNumberFormat="1" applyFont="1" applyFill="1" applyBorder="1"/>
    <xf numFmtId="164" fontId="1" fillId="2" borderId="3" xfId="1" applyNumberFormat="1" applyFont="1" applyFill="1" applyBorder="1"/>
    <xf numFmtId="164" fontId="0" fillId="0" borderId="0" xfId="0" applyNumberFormat="1"/>
    <xf numFmtId="0" fontId="4" fillId="0" borderId="5" xfId="0" applyFont="1" applyFill="1" applyBorder="1" applyAlignment="1">
      <alignment horizontal="center"/>
    </xf>
    <xf numFmtId="0" fontId="4" fillId="0" borderId="3" xfId="0" applyFont="1" applyFill="1" applyBorder="1" applyAlignment="1">
      <alignment horizontal="center"/>
    </xf>
    <xf numFmtId="0" fontId="5" fillId="0" borderId="0" xfId="0" applyFont="1" applyAlignment="1">
      <alignment horizontal="left"/>
    </xf>
    <xf numFmtId="164" fontId="6" fillId="3" borderId="14" xfId="1" applyNumberFormat="1" applyFont="1" applyFill="1" applyBorder="1"/>
    <xf numFmtId="164" fontId="8" fillId="3" borderId="1" xfId="1" applyNumberFormat="1" applyFont="1" applyFill="1" applyBorder="1"/>
    <xf numFmtId="0" fontId="3" fillId="0" borderId="15" xfId="0" applyFont="1" applyBorder="1" applyAlignment="1">
      <alignment wrapText="1"/>
    </xf>
    <xf numFmtId="0" fontId="3" fillId="0" borderId="15" xfId="0" applyFont="1" applyBorder="1"/>
    <xf numFmtId="0" fontId="0" fillId="2" borderId="5" xfId="0" applyFill="1" applyBorder="1"/>
    <xf numFmtId="164" fontId="0" fillId="2" borderId="5" xfId="1" applyNumberFormat="1" applyFont="1" applyFill="1" applyBorder="1"/>
    <xf numFmtId="164" fontId="0" fillId="2" borderId="3" xfId="1" applyNumberFormat="1" applyFont="1" applyFill="1" applyBorder="1"/>
    <xf numFmtId="164" fontId="8" fillId="0" borderId="0" xfId="1" applyNumberFormat="1" applyFont="1" applyAlignment="1">
      <alignment horizontal="left" indent="1"/>
    </xf>
    <xf numFmtId="164" fontId="5" fillId="0" borderId="0" xfId="1" applyNumberFormat="1" applyFont="1"/>
    <xf numFmtId="164" fontId="0" fillId="0" borderId="5" xfId="1" applyNumberFormat="1" applyFont="1" applyFill="1" applyBorder="1"/>
    <xf numFmtId="164" fontId="3" fillId="4" borderId="0" xfId="1" applyNumberFormat="1" applyFont="1" applyFill="1" applyBorder="1"/>
    <xf numFmtId="164" fontId="4" fillId="2" borderId="3" xfId="1" applyNumberFormat="1" applyFont="1" applyFill="1" applyBorder="1"/>
    <xf numFmtId="164" fontId="4" fillId="2" borderId="4" xfId="1" applyNumberFormat="1" applyFont="1" applyFill="1" applyBorder="1"/>
    <xf numFmtId="164" fontId="3" fillId="0" borderId="0" xfId="1" applyNumberFormat="1" applyFont="1" applyFill="1" applyBorder="1"/>
    <xf numFmtId="164" fontId="0" fillId="0" borderId="16" xfId="1" applyNumberFormat="1" applyFont="1" applyBorder="1"/>
    <xf numFmtId="164" fontId="11" fillId="0" borderId="0" xfId="1" applyNumberFormat="1" applyFont="1"/>
    <xf numFmtId="0" fontId="4" fillId="0" borderId="2" xfId="0" applyFont="1" applyBorder="1" applyAlignment="1">
      <alignment horizontal="center"/>
    </xf>
    <xf numFmtId="164" fontId="6" fillId="0" borderId="0" xfId="1" applyNumberFormat="1" applyFont="1"/>
    <xf numFmtId="164" fontId="4" fillId="0" borderId="0" xfId="0" applyNumberFormat="1" applyFont="1" applyBorder="1" applyAlignment="1"/>
    <xf numFmtId="164" fontId="22" fillId="0" borderId="0" xfId="0" applyNumberFormat="1" applyFont="1"/>
    <xf numFmtId="164" fontId="22" fillId="0" borderId="0" xfId="1" applyNumberFormat="1" applyFont="1"/>
    <xf numFmtId="164" fontId="9" fillId="0" borderId="0" xfId="0" applyNumberFormat="1" applyFont="1"/>
    <xf numFmtId="164" fontId="9" fillId="0" borderId="0" xfId="1" applyNumberFormat="1" applyFont="1"/>
    <xf numFmtId="164" fontId="22" fillId="0" borderId="0" xfId="1" applyNumberFormat="1" applyFont="1" applyBorder="1"/>
    <xf numFmtId="164" fontId="0" fillId="0" borderId="0" xfId="0" applyNumberFormat="1" applyAlignment="1">
      <alignment horizontal="center"/>
    </xf>
    <xf numFmtId="164" fontId="3" fillId="0" borderId="0" xfId="0" applyNumberFormat="1" applyFont="1"/>
    <xf numFmtId="164" fontId="1" fillId="2" borderId="4" xfId="1" applyNumberFormat="1" applyFont="1" applyFill="1" applyBorder="1" applyAlignment="1">
      <alignment horizontal="left"/>
    </xf>
    <xf numFmtId="9" fontId="1" fillId="2" borderId="4" xfId="3" applyFont="1" applyFill="1" applyBorder="1" applyAlignment="1">
      <alignment horizontal="center"/>
    </xf>
    <xf numFmtId="0" fontId="7" fillId="2" borderId="18" xfId="0" applyFont="1" applyFill="1" applyBorder="1" applyAlignment="1">
      <alignment horizontal="center" wrapText="1"/>
    </xf>
    <xf numFmtId="0" fontId="0" fillId="2" borderId="4" xfId="0" applyFill="1" applyBorder="1" applyAlignment="1">
      <alignment wrapText="1"/>
    </xf>
    <xf numFmtId="0" fontId="0" fillId="2" borderId="3" xfId="0" applyFill="1" applyBorder="1" applyAlignment="1">
      <alignment wrapText="1"/>
    </xf>
    <xf numFmtId="0" fontId="0" fillId="0" borderId="12" xfId="0" applyFill="1" applyBorder="1" applyAlignment="1"/>
    <xf numFmtId="0" fontId="0" fillId="0" borderId="0" xfId="0" applyFill="1" applyBorder="1"/>
    <xf numFmtId="0" fontId="0" fillId="2" borderId="3" xfId="0" applyFill="1" applyBorder="1" applyAlignment="1"/>
    <xf numFmtId="0" fontId="0" fillId="2" borderId="4" xfId="0" applyFill="1" applyBorder="1" applyAlignment="1"/>
    <xf numFmtId="0" fontId="4" fillId="2" borderId="3" xfId="0" applyFont="1" applyFill="1" applyBorder="1" applyAlignment="1"/>
    <xf numFmtId="0" fontId="8" fillId="0" borderId="0" xfId="0" applyFont="1" applyFill="1" applyAlignment="1">
      <alignment horizontal="left"/>
    </xf>
    <xf numFmtId="0" fontId="9" fillId="0" borderId="0" xfId="0" applyFont="1"/>
    <xf numFmtId="0" fontId="8" fillId="0" borderId="0" xfId="0" applyFont="1" applyFill="1" applyAlignment="1">
      <alignment horizontal="center"/>
    </xf>
    <xf numFmtId="0" fontId="9" fillId="0" borderId="0" xfId="0" applyFont="1" applyFill="1" applyAlignment="1">
      <alignment horizontal="left"/>
    </xf>
    <xf numFmtId="0" fontId="9" fillId="0" borderId="0" xfId="0" applyFont="1" applyAlignment="1"/>
    <xf numFmtId="0" fontId="8" fillId="0" borderId="0" xfId="0" applyFont="1" applyAlignment="1"/>
    <xf numFmtId="42" fontId="8" fillId="0" borderId="3" xfId="1" applyNumberFormat="1" applyFont="1" applyBorder="1" applyAlignment="1">
      <alignment horizontal="left" wrapText="1" indent="1"/>
    </xf>
    <xf numFmtId="42" fontId="8" fillId="0" borderId="3" xfId="1" applyNumberFormat="1" applyFont="1" applyBorder="1" applyAlignment="1">
      <alignment horizontal="left" indent="1"/>
    </xf>
    <xf numFmtId="42" fontId="8" fillId="2" borderId="3" xfId="1" applyNumberFormat="1" applyFont="1" applyFill="1" applyBorder="1" applyAlignment="1">
      <alignment horizontal="left" indent="1"/>
    </xf>
    <xf numFmtId="0" fontId="4" fillId="2" borderId="5" xfId="0" applyFont="1" applyFill="1" applyBorder="1" applyAlignment="1"/>
    <xf numFmtId="164" fontId="4" fillId="2" borderId="15" xfId="1" applyNumberFormat="1" applyFont="1" applyFill="1" applyBorder="1"/>
    <xf numFmtId="164" fontId="1" fillId="0" borderId="0" xfId="1" applyNumberFormat="1" applyFont="1" applyFill="1"/>
    <xf numFmtId="1" fontId="0" fillId="4" borderId="20" xfId="0" applyNumberFormat="1" applyFill="1" applyBorder="1" applyAlignment="1">
      <alignment wrapText="1"/>
    </xf>
    <xf numFmtId="0" fontId="2" fillId="2" borderId="5" xfId="0" applyFont="1" applyFill="1" applyBorder="1" applyAlignment="1">
      <alignment horizontal="center" wrapText="1"/>
    </xf>
    <xf numFmtId="0" fontId="0" fillId="0" borderId="0" xfId="0" applyFont="1" applyFill="1" applyAlignment="1">
      <alignment wrapText="1"/>
    </xf>
    <xf numFmtId="0" fontId="1" fillId="5" borderId="0" xfId="0" applyFont="1" applyFill="1" applyAlignment="1">
      <alignment wrapText="1"/>
    </xf>
    <xf numFmtId="0" fontId="3" fillId="0" borderId="2" xfId="0" applyFont="1" applyBorder="1" applyAlignment="1">
      <alignment horizontal="center" wrapText="1"/>
    </xf>
    <xf numFmtId="0" fontId="3" fillId="0" borderId="2" xfId="0" applyFont="1" applyBorder="1" applyAlignment="1">
      <alignment wrapText="1"/>
    </xf>
    <xf numFmtId="0" fontId="3" fillId="0" borderId="0" xfId="0" applyFont="1" applyFill="1" applyBorder="1" applyAlignment="1">
      <alignment wrapText="1"/>
    </xf>
    <xf numFmtId="0" fontId="0" fillId="0" borderId="6" xfId="0" applyFill="1" applyBorder="1"/>
    <xf numFmtId="164" fontId="0" fillId="8" borderId="0" xfId="0" applyNumberFormat="1" applyFill="1"/>
    <xf numFmtId="164" fontId="5" fillId="8" borderId="0" xfId="1" applyNumberFormat="1" applyFont="1" applyFill="1"/>
    <xf numFmtId="164" fontId="0" fillId="9" borderId="0" xfId="0" applyNumberFormat="1" applyFill="1"/>
    <xf numFmtId="164" fontId="3" fillId="9" borderId="0" xfId="1" applyNumberFormat="1" applyFont="1" applyFill="1" applyBorder="1"/>
    <xf numFmtId="0" fontId="0" fillId="0" borderId="0" xfId="0" applyBorder="1" applyAlignment="1">
      <alignment horizontal="center" wrapText="1"/>
    </xf>
    <xf numFmtId="0" fontId="7" fillId="0" borderId="0" xfId="0" applyFont="1" applyFill="1" applyBorder="1" applyAlignment="1">
      <alignment horizontal="center" wrapText="1"/>
    </xf>
    <xf numFmtId="0" fontId="3" fillId="0" borderId="2" xfId="0" applyFont="1" applyFill="1" applyBorder="1"/>
    <xf numFmtId="0" fontId="3" fillId="0" borderId="0" xfId="0" applyFont="1" applyBorder="1" applyAlignment="1">
      <alignment horizontal="right"/>
    </xf>
    <xf numFmtId="0" fontId="9" fillId="0" borderId="0" xfId="0" applyFont="1" applyBorder="1" applyAlignment="1">
      <alignment horizontal="right"/>
    </xf>
    <xf numFmtId="0" fontId="4" fillId="0" borderId="6" xfId="0" applyFont="1" applyBorder="1" applyAlignment="1">
      <alignment horizontal="center"/>
    </xf>
    <xf numFmtId="0" fontId="0" fillId="0" borderId="0" xfId="0" applyAlignment="1">
      <alignment wrapText="1"/>
    </xf>
    <xf numFmtId="164" fontId="4" fillId="2" borderId="14" xfId="1" applyNumberFormat="1" applyFont="1" applyFill="1" applyBorder="1"/>
    <xf numFmtId="164" fontId="4" fillId="0" borderId="14" xfId="1" applyNumberFormat="1" applyFont="1" applyFill="1" applyBorder="1"/>
    <xf numFmtId="0" fontId="0" fillId="0" borderId="0" xfId="0"/>
    <xf numFmtId="0" fontId="9" fillId="0" borderId="0" xfId="4" applyFont="1"/>
    <xf numFmtId="0" fontId="5" fillId="0" borderId="0" xfId="4" applyFont="1" applyAlignment="1">
      <alignment horizontal="left"/>
    </xf>
    <xf numFmtId="0" fontId="6" fillId="0" borderId="0" xfId="4" applyFont="1"/>
    <xf numFmtId="0" fontId="8" fillId="0" borderId="0" xfId="4" applyFont="1"/>
    <xf numFmtId="0" fontId="1" fillId="0" borderId="0" xfId="4" applyAlignment="1">
      <alignment horizontal="center"/>
    </xf>
    <xf numFmtId="0" fontId="1" fillId="0" borderId="0" xfId="4" applyBorder="1" applyAlignment="1">
      <alignment horizontal="center"/>
    </xf>
    <xf numFmtId="0" fontId="1" fillId="0" borderId="0" xfId="4"/>
    <xf numFmtId="0" fontId="1" fillId="0" borderId="0" xfId="4" applyFill="1" applyAlignment="1">
      <alignment horizontal="center"/>
    </xf>
    <xf numFmtId="0" fontId="1" fillId="0" borderId="2" xfId="4" applyFill="1" applyBorder="1" applyAlignment="1">
      <alignment horizontal="center"/>
    </xf>
    <xf numFmtId="0" fontId="3" fillId="0" borderId="2" xfId="4" applyFont="1" applyFill="1" applyBorder="1" applyAlignment="1">
      <alignment horizontal="right"/>
    </xf>
    <xf numFmtId="0" fontId="1" fillId="0" borderId="2" xfId="4" applyBorder="1" applyAlignment="1">
      <alignment horizontal="right"/>
    </xf>
    <xf numFmtId="164" fontId="3" fillId="0" borderId="2" xfId="1" applyNumberFormat="1" applyFont="1" applyFill="1" applyBorder="1"/>
    <xf numFmtId="0" fontId="4" fillId="0" borderId="0" xfId="4" applyFont="1" applyAlignment="1">
      <alignment horizontal="center"/>
    </xf>
    <xf numFmtId="0" fontId="4" fillId="0" borderId="0" xfId="4" applyFont="1"/>
    <xf numFmtId="0" fontId="2" fillId="0" borderId="2" xfId="4" applyFont="1" applyBorder="1" applyAlignment="1">
      <alignment horizontal="center" wrapText="1"/>
    </xf>
    <xf numFmtId="0" fontId="2" fillId="0" borderId="2" xfId="4" applyFont="1" applyBorder="1" applyAlignment="1">
      <alignment horizontal="center"/>
    </xf>
    <xf numFmtId="0" fontId="2" fillId="0" borderId="0" xfId="4" applyFont="1" applyAlignment="1">
      <alignment horizontal="center"/>
    </xf>
    <xf numFmtId="0" fontId="4" fillId="2" borderId="14" xfId="4" applyFont="1" applyFill="1" applyBorder="1"/>
    <xf numFmtId="0" fontId="1" fillId="0" borderId="0" xfId="4" applyBorder="1"/>
    <xf numFmtId="0" fontId="2" fillId="0" borderId="0" xfId="4" applyFont="1"/>
    <xf numFmtId="0" fontId="1" fillId="0" borderId="0" xfId="4" applyAlignment="1">
      <alignment horizontal="left"/>
    </xf>
    <xf numFmtId="0" fontId="4" fillId="0" borderId="14" xfId="4" applyFont="1" applyBorder="1"/>
    <xf numFmtId="3" fontId="4" fillId="0" borderId="0" xfId="4" applyNumberFormat="1" applyFont="1"/>
    <xf numFmtId="164" fontId="4" fillId="0" borderId="0" xfId="4" applyNumberFormat="1" applyFont="1"/>
    <xf numFmtId="0" fontId="1" fillId="0" borderId="0" xfId="4" applyFont="1"/>
    <xf numFmtId="0" fontId="1" fillId="0" borderId="54" xfId="4" applyBorder="1" applyAlignment="1">
      <alignment horizontal="left"/>
    </xf>
    <xf numFmtId="0" fontId="1" fillId="0" borderId="54" xfId="4" applyBorder="1"/>
    <xf numFmtId="0" fontId="3" fillId="0" borderId="0" xfId="4" applyFont="1" applyAlignment="1">
      <alignment horizontal="center"/>
    </xf>
    <xf numFmtId="0" fontId="1" fillId="0" borderId="0" xfId="4" applyBorder="1" applyAlignment="1">
      <alignment horizontal="center" wrapText="1"/>
    </xf>
    <xf numFmtId="0" fontId="4" fillId="6" borderId="14" xfId="4" applyFont="1" applyFill="1" applyBorder="1" applyAlignment="1">
      <alignment horizontal="center"/>
    </xf>
    <xf numFmtId="0" fontId="4" fillId="5" borderId="14" xfId="4" applyFont="1" applyFill="1" applyBorder="1" applyAlignment="1">
      <alignment horizontal="center"/>
    </xf>
    <xf numFmtId="164" fontId="4" fillId="0" borderId="46" xfId="1" applyNumberFormat="1" applyFont="1" applyBorder="1" applyAlignment="1"/>
    <xf numFmtId="164" fontId="4" fillId="0" borderId="14" xfId="1" applyNumberFormat="1" applyFont="1" applyBorder="1" applyAlignment="1"/>
    <xf numFmtId="0" fontId="11" fillId="0" borderId="0" xfId="4" applyFont="1"/>
    <xf numFmtId="0" fontId="1" fillId="0" borderId="0" xfId="4" applyFill="1" applyBorder="1" applyAlignment="1">
      <alignment horizontal="center"/>
    </xf>
    <xf numFmtId="0" fontId="1" fillId="0" borderId="0" xfId="4" applyFill="1" applyAlignment="1">
      <alignment horizontal="left"/>
    </xf>
    <xf numFmtId="0" fontId="1" fillId="0" borderId="0" xfId="4" applyAlignment="1"/>
    <xf numFmtId="0" fontId="3" fillId="0" borderId="0" xfId="4" applyFont="1" applyAlignment="1">
      <alignment horizontal="right"/>
    </xf>
    <xf numFmtId="0" fontId="1" fillId="0" borderId="2" xfId="4" applyBorder="1"/>
    <xf numFmtId="0" fontId="3" fillId="0" borderId="2" xfId="4" applyFont="1" applyBorder="1" applyAlignment="1">
      <alignment horizontal="right"/>
    </xf>
    <xf numFmtId="0" fontId="1" fillId="0" borderId="2" xfId="4" applyBorder="1" applyAlignment="1"/>
    <xf numFmtId="164" fontId="3" fillId="0" borderId="2" xfId="1" applyNumberFormat="1" applyFont="1" applyBorder="1"/>
    <xf numFmtId="0" fontId="1" fillId="0" borderId="0" xfId="4" applyFont="1" applyAlignment="1">
      <alignment horizontal="center"/>
    </xf>
    <xf numFmtId="0" fontId="1" fillId="0" borderId="0" xfId="4" applyFont="1" applyBorder="1"/>
    <xf numFmtId="0" fontId="1" fillId="0" borderId="0" xfId="4" applyFont="1" applyBorder="1" applyAlignment="1">
      <alignment horizontal="center"/>
    </xf>
    <xf numFmtId="0" fontId="1" fillId="0" borderId="0" xfId="4" applyFont="1" applyBorder="1" applyAlignment="1"/>
    <xf numFmtId="0" fontId="2" fillId="0" borderId="0" xfId="4" applyFont="1" applyBorder="1"/>
    <xf numFmtId="0" fontId="4" fillId="0" borderId="0" xfId="4" applyFont="1" applyBorder="1" applyAlignment="1">
      <alignment horizontal="left"/>
    </xf>
    <xf numFmtId="164" fontId="4" fillId="2" borderId="14" xfId="1" applyNumberFormat="1" applyFont="1" applyFill="1" applyBorder="1" applyAlignment="1">
      <alignment horizontal="center"/>
    </xf>
    <xf numFmtId="164" fontId="2" fillId="0" borderId="0" xfId="4" applyNumberFormat="1" applyFont="1" applyBorder="1" applyAlignment="1">
      <alignment horizontal="center"/>
    </xf>
    <xf numFmtId="0" fontId="2" fillId="0" borderId="0" xfId="4" applyFont="1" applyBorder="1" applyAlignment="1"/>
    <xf numFmtId="10" fontId="4" fillId="2" borderId="14" xfId="3" applyNumberFormat="1" applyFont="1" applyFill="1" applyBorder="1" applyAlignment="1">
      <alignment horizontal="right"/>
    </xf>
    <xf numFmtId="164" fontId="3" fillId="0" borderId="0" xfId="4" applyNumberFormat="1" applyFont="1" applyFill="1" applyBorder="1" applyAlignment="1">
      <alignment horizontal="right"/>
    </xf>
    <xf numFmtId="0" fontId="5" fillId="0" borderId="0" xfId="4" applyFont="1" applyAlignment="1">
      <alignment horizontal="right"/>
    </xf>
    <xf numFmtId="0" fontId="3" fillId="0" borderId="0" xfId="4" applyFont="1"/>
    <xf numFmtId="0" fontId="4" fillId="0" borderId="0" xfId="4" applyFont="1" applyFill="1" applyAlignment="1">
      <alignment horizontal="center"/>
    </xf>
    <xf numFmtId="0" fontId="5" fillId="0" borderId="2" xfId="4" applyFont="1" applyBorder="1" applyAlignment="1">
      <alignment horizontal="right"/>
    </xf>
    <xf numFmtId="0" fontId="5" fillId="0" borderId="0" xfId="4" applyFont="1"/>
    <xf numFmtId="164" fontId="3" fillId="10" borderId="0" xfId="4" applyNumberFormat="1" applyFont="1" applyFill="1" applyAlignment="1"/>
    <xf numFmtId="0" fontId="1" fillId="4" borderId="0" xfId="4" applyFill="1" applyBorder="1" applyAlignment="1">
      <alignment horizontal="left"/>
    </xf>
    <xf numFmtId="0" fontId="21" fillId="0" borderId="0" xfId="4" applyFont="1" applyBorder="1" applyAlignment="1">
      <alignment horizontal="center" wrapText="1"/>
    </xf>
    <xf numFmtId="1" fontId="4" fillId="0" borderId="14" xfId="4" applyNumberFormat="1" applyFont="1" applyFill="1" applyBorder="1" applyAlignment="1">
      <alignment horizontal="center" wrapText="1"/>
    </xf>
    <xf numFmtId="164" fontId="3" fillId="11" borderId="28" xfId="4" applyNumberFormat="1" applyFont="1" applyFill="1" applyBorder="1" applyAlignment="1">
      <alignment horizontal="center"/>
    </xf>
    <xf numFmtId="0" fontId="1" fillId="0" borderId="0" xfId="4" applyFill="1"/>
    <xf numFmtId="0" fontId="1" fillId="0" borderId="2" xfId="4" applyBorder="1" applyAlignment="1">
      <alignment horizontal="center"/>
    </xf>
    <xf numFmtId="0" fontId="8" fillId="0" borderId="0" xfId="4" applyFont="1" applyFill="1"/>
    <xf numFmtId="0" fontId="9" fillId="0" borderId="0" xfId="4" applyFont="1" applyFill="1"/>
    <xf numFmtId="0" fontId="1" fillId="0" borderId="2" xfId="4" applyFont="1" applyBorder="1" applyAlignment="1">
      <alignment horizontal="center"/>
    </xf>
    <xf numFmtId="0" fontId="7" fillId="0" borderId="0" xfId="4" applyFont="1" applyFill="1" applyAlignment="1">
      <alignment horizontal="left"/>
    </xf>
    <xf numFmtId="164" fontId="4" fillId="0" borderId="14" xfId="1" applyNumberFormat="1" applyFont="1" applyBorder="1" applyAlignment="1">
      <alignment horizontal="left"/>
    </xf>
    <xf numFmtId="0" fontId="4" fillId="5" borderId="14" xfId="4" applyFont="1" applyFill="1" applyBorder="1"/>
    <xf numFmtId="164" fontId="1" fillId="6" borderId="0" xfId="1" applyNumberFormat="1" applyFont="1" applyFill="1" applyBorder="1" applyAlignment="1">
      <alignment horizontal="center"/>
    </xf>
    <xf numFmtId="0" fontId="1" fillId="6" borderId="0" xfId="4" applyFill="1" applyAlignment="1">
      <alignment horizontal="left"/>
    </xf>
    <xf numFmtId="0" fontId="1" fillId="6" borderId="0" xfId="4" applyFill="1" applyBorder="1" applyAlignment="1">
      <alignment horizontal="left"/>
    </xf>
    <xf numFmtId="0" fontId="1" fillId="0" borderId="0" xfId="4" applyFont="1" applyAlignment="1">
      <alignment horizontal="right"/>
    </xf>
    <xf numFmtId="0" fontId="4" fillId="0" borderId="0" xfId="4" applyFont="1" applyBorder="1" applyAlignment="1">
      <alignment horizontal="center" wrapText="1"/>
    </xf>
    <xf numFmtId="0" fontId="4" fillId="0" borderId="0" xfId="4" applyFont="1" applyBorder="1" applyAlignment="1">
      <alignment horizontal="center"/>
    </xf>
    <xf numFmtId="164" fontId="4" fillId="0" borderId="14" xfId="1" applyNumberFormat="1" applyFont="1" applyBorder="1" applyAlignment="1">
      <alignment horizontal="center"/>
    </xf>
    <xf numFmtId="164" fontId="4" fillId="0" borderId="57" xfId="4" applyNumberFormat="1" applyFont="1" applyBorder="1" applyAlignment="1">
      <alignment horizontal="center"/>
    </xf>
    <xf numFmtId="164" fontId="1" fillId="0" borderId="0" xfId="4" applyNumberFormat="1" applyBorder="1" applyAlignment="1">
      <alignment horizontal="center"/>
    </xf>
    <xf numFmtId="0" fontId="1" fillId="0" borderId="0" xfId="4" applyBorder="1" applyAlignment="1">
      <alignment horizontal="left" wrapText="1"/>
    </xf>
    <xf numFmtId="0" fontId="4" fillId="2" borderId="14" xfId="4" applyFont="1" applyFill="1" applyBorder="1" applyAlignment="1">
      <alignment horizontal="center" wrapText="1"/>
    </xf>
    <xf numFmtId="0" fontId="4" fillId="0" borderId="0" xfId="4" applyFont="1" applyAlignment="1"/>
    <xf numFmtId="164" fontId="4" fillId="0" borderId="14" xfId="4" applyNumberFormat="1" applyFont="1" applyFill="1" applyBorder="1" applyAlignment="1">
      <alignment horizontal="center" wrapText="1"/>
    </xf>
    <xf numFmtId="164" fontId="4" fillId="0" borderId="14" xfId="1" applyNumberFormat="1" applyFont="1" applyFill="1" applyBorder="1" applyAlignment="1">
      <alignment horizontal="center" wrapText="1"/>
    </xf>
    <xf numFmtId="164" fontId="4" fillId="0" borderId="14" xfId="1" applyNumberFormat="1" applyFont="1" applyFill="1" applyBorder="1" applyAlignment="1">
      <alignment wrapText="1"/>
    </xf>
    <xf numFmtId="164" fontId="4" fillId="0" borderId="14" xfId="1" applyNumberFormat="1" applyFont="1" applyFill="1" applyBorder="1" applyAlignment="1"/>
    <xf numFmtId="164" fontId="4" fillId="0" borderId="14" xfId="4" applyNumberFormat="1" applyFont="1" applyBorder="1" applyAlignment="1">
      <alignment horizontal="left" wrapText="1"/>
    </xf>
    <xf numFmtId="0" fontId="3" fillId="0" borderId="0" xfId="4" applyFont="1" applyFill="1" applyAlignment="1">
      <alignment horizontal="center"/>
    </xf>
    <xf numFmtId="0" fontId="1" fillId="0" borderId="0" xfId="4" applyFill="1" applyBorder="1" applyAlignment="1">
      <alignment horizontal="center" wrapText="1"/>
    </xf>
    <xf numFmtId="0" fontId="4" fillId="0" borderId="0" xfId="4" applyFont="1" applyBorder="1" applyAlignment="1">
      <alignment horizontal="left" wrapText="1"/>
    </xf>
    <xf numFmtId="0" fontId="1" fillId="0" borderId="0" xfId="4" applyBorder="1" applyAlignment="1">
      <alignment horizontal="left"/>
    </xf>
    <xf numFmtId="0" fontId="1" fillId="0" borderId="0" xfId="4" applyFont="1" applyFill="1"/>
    <xf numFmtId="0" fontId="3" fillId="0" borderId="0" xfId="4" applyFont="1" applyFill="1" applyBorder="1"/>
    <xf numFmtId="0" fontId="1" fillId="0" borderId="0" xfId="4" applyFill="1" applyBorder="1"/>
    <xf numFmtId="0" fontId="1" fillId="0" borderId="0" xfId="4" applyFill="1" applyBorder="1" applyAlignment="1">
      <alignment horizontal="left" wrapText="1"/>
    </xf>
    <xf numFmtId="164" fontId="3" fillId="0" borderId="29" xfId="4" applyNumberFormat="1" applyFont="1" applyFill="1" applyBorder="1" applyAlignment="1"/>
    <xf numFmtId="164" fontId="3" fillId="0" borderId="0" xfId="4" applyNumberFormat="1" applyFont="1" applyFill="1" applyBorder="1" applyAlignment="1"/>
    <xf numFmtId="0" fontId="4" fillId="0" borderId="0" xfId="4" applyFont="1" applyBorder="1"/>
    <xf numFmtId="0" fontId="3" fillId="0" borderId="0" xfId="4" applyFont="1" applyFill="1" applyBorder="1" applyAlignment="1">
      <alignment horizontal="right" wrapText="1"/>
    </xf>
    <xf numFmtId="0" fontId="1" fillId="0" borderId="2" xfId="4" applyBorder="1" applyAlignment="1">
      <alignment horizontal="left" wrapText="1"/>
    </xf>
    <xf numFmtId="0" fontId="9" fillId="0" borderId="0" xfId="4" applyFont="1" applyFill="1" applyBorder="1"/>
    <xf numFmtId="0" fontId="21" fillId="0" borderId="0" xfId="4" applyFont="1" applyFill="1" applyBorder="1"/>
    <xf numFmtId="0" fontId="1" fillId="0" borderId="0" xfId="4" applyAlignment="1">
      <alignment horizontal="left" wrapText="1"/>
    </xf>
    <xf numFmtId="0" fontId="4" fillId="0" borderId="13" xfId="4" applyFont="1" applyBorder="1" applyAlignment="1">
      <alignment horizontal="right"/>
    </xf>
    <xf numFmtId="0" fontId="9" fillId="0" borderId="0" xfId="4" applyFont="1" applyAlignment="1"/>
    <xf numFmtId="1" fontId="4" fillId="6" borderId="14" xfId="4" applyNumberFormat="1" applyFont="1" applyFill="1" applyBorder="1" applyAlignment="1">
      <alignment horizontal="center"/>
    </xf>
    <xf numFmtId="164" fontId="1" fillId="0" borderId="0" xfId="1" applyNumberFormat="1" applyFont="1"/>
    <xf numFmtId="1" fontId="1" fillId="2" borderId="39" xfId="1" applyNumberFormat="1" applyFont="1" applyFill="1" applyBorder="1" applyAlignment="1">
      <alignment horizontal="center"/>
    </xf>
    <xf numFmtId="164" fontId="1" fillId="2" borderId="39" xfId="1" applyNumberFormat="1" applyFont="1" applyFill="1" applyBorder="1"/>
    <xf numFmtId="164" fontId="1" fillId="0" borderId="41" xfId="1" applyNumberFormat="1" applyFont="1" applyBorder="1" applyAlignment="1"/>
    <xf numFmtId="164" fontId="1" fillId="2" borderId="41" xfId="1" applyNumberFormat="1" applyFont="1" applyFill="1" applyBorder="1"/>
    <xf numFmtId="164" fontId="1" fillId="0" borderId="42" xfId="1" applyNumberFormat="1" applyFont="1" applyBorder="1"/>
    <xf numFmtId="1" fontId="1" fillId="2" borderId="41" xfId="1" applyNumberFormat="1" applyFont="1" applyFill="1" applyBorder="1" applyAlignment="1">
      <alignment horizontal="center"/>
    </xf>
    <xf numFmtId="1" fontId="1" fillId="2" borderId="44" xfId="1" applyNumberFormat="1" applyFont="1" applyFill="1" applyBorder="1" applyAlignment="1">
      <alignment horizontal="center"/>
    </xf>
    <xf numFmtId="164" fontId="1" fillId="2" borderId="44" xfId="1" applyNumberFormat="1" applyFont="1" applyFill="1" applyBorder="1"/>
    <xf numFmtId="164" fontId="1" fillId="0" borderId="44" xfId="1" applyNumberFormat="1" applyFont="1" applyBorder="1" applyAlignment="1"/>
    <xf numFmtId="164" fontId="1" fillId="0" borderId="45" xfId="1" applyNumberFormat="1" applyFont="1" applyBorder="1"/>
    <xf numFmtId="164" fontId="3" fillId="0" borderId="0" xfId="1" applyNumberFormat="1" applyFont="1" applyFill="1" applyBorder="1" applyAlignment="1">
      <alignment horizontal="right"/>
    </xf>
    <xf numFmtId="1" fontId="1" fillId="0" borderId="0" xfId="1" applyNumberFormat="1" applyFont="1" applyFill="1" applyBorder="1" applyAlignment="1">
      <alignment horizontal="center"/>
    </xf>
    <xf numFmtId="164" fontId="1" fillId="0" borderId="0" xfId="1" applyNumberFormat="1" applyFont="1" applyFill="1" applyBorder="1"/>
    <xf numFmtId="0" fontId="18" fillId="0" borderId="0" xfId="0" quotePrefix="1" applyFont="1" applyAlignment="1">
      <alignment wrapText="1"/>
    </xf>
    <xf numFmtId="0" fontId="1" fillId="0" borderId="0" xfId="4" applyFont="1" applyFill="1" applyAlignment="1">
      <alignment horizontal="left"/>
    </xf>
    <xf numFmtId="0" fontId="3" fillId="0" borderId="0" xfId="4" applyFont="1" applyFill="1" applyAlignment="1">
      <alignment horizontal="left"/>
    </xf>
    <xf numFmtId="0" fontId="3" fillId="0" borderId="14" xfId="4" applyFont="1" applyBorder="1" applyAlignment="1">
      <alignment horizontal="center" vertical="center" wrapText="1"/>
    </xf>
    <xf numFmtId="0" fontId="1" fillId="0" borderId="14" xfId="4" applyFont="1" applyBorder="1" applyAlignment="1">
      <alignment horizontal="center" vertical="center" wrapText="1"/>
    </xf>
    <xf numFmtId="0" fontId="1" fillId="0" borderId="36" xfId="4" applyFont="1" applyBorder="1" applyAlignment="1">
      <alignment horizontal="center" vertical="center" wrapText="1"/>
    </xf>
    <xf numFmtId="0" fontId="3" fillId="0" borderId="36" xfId="4" applyFont="1" applyBorder="1" applyAlignment="1">
      <alignment horizontal="center" vertical="center" wrapText="1"/>
    </xf>
    <xf numFmtId="0" fontId="3" fillId="0" borderId="37" xfId="4" applyFont="1" applyBorder="1" applyAlignment="1">
      <alignment horizontal="center" vertical="center" wrapText="1"/>
    </xf>
    <xf numFmtId="0" fontId="1" fillId="7" borderId="38" xfId="4" applyFont="1" applyFill="1" applyBorder="1"/>
    <xf numFmtId="0" fontId="1" fillId="2" borderId="39" xfId="4" applyFont="1" applyFill="1" applyBorder="1" applyAlignment="1"/>
    <xf numFmtId="0" fontId="1" fillId="2" borderId="39" xfId="4" applyFont="1" applyFill="1" applyBorder="1" applyAlignment="1">
      <alignment horizontal="center" wrapText="1"/>
    </xf>
    <xf numFmtId="164" fontId="1" fillId="0" borderId="0" xfId="4" applyNumberFormat="1" applyFont="1"/>
    <xf numFmtId="0" fontId="1" fillId="7" borderId="40" xfId="4" applyFont="1" applyFill="1" applyBorder="1"/>
    <xf numFmtId="0" fontId="1" fillId="2" borderId="41" xfId="4" applyFont="1" applyFill="1" applyBorder="1" applyAlignment="1"/>
    <xf numFmtId="0" fontId="1" fillId="2" borderId="41" xfId="4" applyFont="1" applyFill="1" applyBorder="1" applyAlignment="1">
      <alignment horizontal="center" wrapText="1"/>
    </xf>
    <xf numFmtId="0" fontId="1" fillId="7" borderId="43" xfId="4" applyFont="1" applyFill="1" applyBorder="1"/>
    <xf numFmtId="0" fontId="1" fillId="2" borderId="44" xfId="4" applyFont="1" applyFill="1" applyBorder="1" applyAlignment="1"/>
    <xf numFmtId="0" fontId="1" fillId="2" borderId="44" xfId="4" applyFont="1" applyFill="1" applyBorder="1" applyAlignment="1">
      <alignment horizontal="center" wrapText="1"/>
    </xf>
    <xf numFmtId="0" fontId="1" fillId="2" borderId="38" xfId="4" applyFont="1" applyFill="1" applyBorder="1" applyAlignment="1">
      <alignment horizontal="left" wrapText="1"/>
    </xf>
    <xf numFmtId="0" fontId="1" fillId="2" borderId="39" xfId="4" applyFont="1" applyFill="1" applyBorder="1" applyAlignment="1">
      <alignment horizontal="left" wrapText="1"/>
    </xf>
    <xf numFmtId="0" fontId="1" fillId="2" borderId="40" xfId="4" applyFont="1" applyFill="1" applyBorder="1" applyAlignment="1">
      <alignment horizontal="left" wrapText="1"/>
    </xf>
    <xf numFmtId="0" fontId="1" fillId="2" borderId="41" xfId="4" applyFont="1" applyFill="1" applyBorder="1" applyAlignment="1">
      <alignment horizontal="left" wrapText="1"/>
    </xf>
    <xf numFmtId="0" fontId="1" fillId="2" borderId="43" xfId="4" applyFont="1" applyFill="1" applyBorder="1" applyAlignment="1">
      <alignment horizontal="left" wrapText="1"/>
    </xf>
    <xf numFmtId="0" fontId="1" fillId="2" borderId="44" xfId="4" applyFont="1" applyFill="1" applyBorder="1" applyAlignment="1">
      <alignment horizontal="left" wrapText="1"/>
    </xf>
    <xf numFmtId="0" fontId="1" fillId="0" borderId="0" xfId="4" applyFont="1" applyFill="1" applyBorder="1" applyAlignment="1">
      <alignment horizontal="left"/>
    </xf>
    <xf numFmtId="0" fontId="1" fillId="0" borderId="0" xfId="4" applyFont="1" applyFill="1" applyBorder="1" applyAlignment="1">
      <alignment horizontal="center" wrapText="1"/>
    </xf>
    <xf numFmtId="0" fontId="1" fillId="0" borderId="0" xfId="4" applyFont="1" applyBorder="1" applyAlignment="1">
      <alignment horizontal="left" vertical="top" wrapText="1"/>
    </xf>
    <xf numFmtId="0" fontId="1" fillId="0" borderId="0" xfId="4" applyFont="1" applyBorder="1" applyAlignment="1">
      <alignment wrapText="1"/>
    </xf>
    <xf numFmtId="0" fontId="1" fillId="0" borderId="0" xfId="4" applyFont="1" applyBorder="1" applyAlignment="1">
      <alignment horizontal="left" wrapText="1"/>
    </xf>
    <xf numFmtId="0" fontId="3" fillId="0" borderId="0" xfId="4" applyFont="1" applyBorder="1"/>
    <xf numFmtId="0" fontId="1" fillId="0" borderId="0" xfId="4" applyFont="1" applyFill="1" applyBorder="1" applyAlignment="1">
      <alignment horizontal="left" vertical="top" wrapText="1"/>
    </xf>
    <xf numFmtId="0" fontId="1" fillId="0" borderId="0" xfId="4" applyFill="1" applyBorder="1" applyAlignment="1">
      <alignment horizontal="left" vertical="top" wrapText="1"/>
    </xf>
    <xf numFmtId="0" fontId="9" fillId="0" borderId="0" xfId="4" applyFont="1" applyFill="1" applyAlignment="1">
      <alignment horizontal="left"/>
    </xf>
    <xf numFmtId="0" fontId="8" fillId="0" borderId="0" xfId="4" applyFont="1" applyFill="1" applyAlignment="1">
      <alignment horizontal="center"/>
    </xf>
    <xf numFmtId="0" fontId="8" fillId="0" borderId="3" xfId="4" applyFont="1" applyBorder="1" applyAlignment="1"/>
    <xf numFmtId="0" fontId="1" fillId="0" borderId="3" xfId="4" applyBorder="1" applyAlignment="1"/>
    <xf numFmtId="0" fontId="25" fillId="0" borderId="0" xfId="4" applyFont="1"/>
    <xf numFmtId="0" fontId="3" fillId="0" borderId="22" xfId="0" applyFont="1" applyBorder="1" applyAlignment="1">
      <alignment horizontal="center" wrapText="1"/>
    </xf>
    <xf numFmtId="0" fontId="15" fillId="2" borderId="0" xfId="0" applyFont="1" applyFill="1" applyAlignment="1">
      <alignment horizontal="left"/>
    </xf>
    <xf numFmtId="0" fontId="3" fillId="0" borderId="0"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28" fillId="0" borderId="0" xfId="0" quotePrefix="1" applyFont="1" applyAlignment="1">
      <alignment wrapText="1"/>
    </xf>
    <xf numFmtId="0" fontId="18" fillId="0" borderId="0" xfId="0" quotePrefix="1" applyFont="1" applyAlignment="1">
      <alignment wrapText="1"/>
    </xf>
    <xf numFmtId="0" fontId="10" fillId="0" borderId="0" xfId="2" applyFont="1" applyAlignment="1" applyProtection="1">
      <alignment wrapText="1"/>
    </xf>
    <xf numFmtId="0" fontId="18" fillId="0" borderId="0" xfId="0" quotePrefix="1" applyFont="1" applyAlignment="1">
      <alignment horizontal="left" wrapText="1"/>
    </xf>
    <xf numFmtId="0" fontId="18" fillId="0" borderId="0" xfId="0" applyFont="1" applyAlignment="1">
      <alignment wrapText="1"/>
    </xf>
    <xf numFmtId="0" fontId="27" fillId="0" borderId="0" xfId="0" applyFont="1" applyAlignment="1">
      <alignment wrapText="1"/>
    </xf>
    <xf numFmtId="0" fontId="18" fillId="0" borderId="0" xfId="0" applyFont="1" applyAlignment="1">
      <alignment horizontal="left" vertical="center" wrapText="1"/>
    </xf>
    <xf numFmtId="0" fontId="27" fillId="0" borderId="0" xfId="0" applyFont="1" applyAlignment="1">
      <alignment horizontal="left" wrapText="1"/>
    </xf>
    <xf numFmtId="0" fontId="1" fillId="0" borderId="0" xfId="0" applyFont="1" applyAlignment="1">
      <alignment wrapText="1"/>
    </xf>
    <xf numFmtId="0" fontId="1" fillId="0" borderId="6"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0" xfId="0" applyFont="1" applyAlignment="1">
      <alignment horizontal="left" wrapText="1"/>
    </xf>
    <xf numFmtId="0" fontId="1" fillId="0" borderId="24" xfId="0" applyFont="1" applyFill="1" applyBorder="1" applyAlignment="1">
      <alignment horizontal="left" wrapText="1"/>
    </xf>
    <xf numFmtId="0" fontId="1" fillId="0" borderId="0" xfId="0" applyFont="1" applyFill="1" applyAlignment="1">
      <alignment wrapText="1"/>
    </xf>
    <xf numFmtId="0" fontId="19" fillId="0" borderId="6" xfId="0" applyFont="1" applyFill="1" applyBorder="1" applyAlignment="1">
      <alignment horizontal="center" vertical="top" wrapText="1"/>
    </xf>
    <xf numFmtId="0" fontId="19" fillId="0" borderId="0" xfId="0" applyFont="1" applyFill="1" applyBorder="1" applyAlignment="1">
      <alignment horizontal="center" vertical="top" wrapText="1"/>
    </xf>
    <xf numFmtId="0" fontId="2" fillId="0" borderId="0" xfId="4" applyFont="1" applyAlignment="1">
      <alignment horizontal="left" wrapText="1"/>
    </xf>
    <xf numFmtId="0" fontId="4" fillId="0" borderId="14" xfId="4" applyFont="1" applyFill="1" applyBorder="1"/>
    <xf numFmtId="164" fontId="4" fillId="0" borderId="14" xfId="4" applyNumberFormat="1" applyFont="1" applyFill="1" applyBorder="1" applyAlignment="1"/>
    <xf numFmtId="0" fontId="4" fillId="0" borderId="14" xfId="4" applyFont="1" applyFill="1" applyBorder="1" applyAlignment="1"/>
    <xf numFmtId="0" fontId="8" fillId="0" borderId="0" xfId="4" applyFont="1" applyFill="1" applyAlignment="1">
      <alignment horizontal="right"/>
    </xf>
    <xf numFmtId="164" fontId="8" fillId="0" borderId="0" xfId="4" applyNumberFormat="1" applyFont="1" applyFill="1" applyBorder="1" applyAlignment="1">
      <alignment horizontal="center"/>
    </xf>
    <xf numFmtId="0" fontId="4" fillId="0" borderId="46" xfId="4" applyFont="1" applyBorder="1"/>
    <xf numFmtId="0" fontId="4" fillId="0" borderId="54" xfId="4" applyFont="1" applyBorder="1"/>
    <xf numFmtId="0" fontId="4" fillId="0" borderId="47" xfId="4" applyFont="1" applyBorder="1"/>
    <xf numFmtId="164" fontId="21" fillId="0" borderId="14" xfId="4" applyNumberFormat="1" applyFont="1" applyFill="1" applyBorder="1" applyAlignment="1"/>
    <xf numFmtId="164" fontId="3" fillId="0" borderId="0" xfId="4" applyNumberFormat="1" applyFont="1" applyFill="1" applyBorder="1" applyAlignment="1"/>
    <xf numFmtId="0" fontId="8" fillId="0" borderId="0" xfId="4" applyFont="1" applyFill="1" applyBorder="1"/>
    <xf numFmtId="0" fontId="8" fillId="0" borderId="2" xfId="4" applyFont="1" applyFill="1" applyBorder="1"/>
    <xf numFmtId="164" fontId="8" fillId="0" borderId="0" xfId="4" applyNumberFormat="1" applyFont="1" applyFill="1" applyBorder="1" applyAlignment="1"/>
    <xf numFmtId="0" fontId="1" fillId="0" borderId="0" xfId="4" applyFill="1" applyAlignment="1"/>
    <xf numFmtId="164" fontId="3" fillId="0" borderId="0" xfId="1" applyNumberFormat="1" applyFont="1" applyFill="1" applyBorder="1" applyAlignment="1">
      <alignment horizontal="right" wrapText="1"/>
    </xf>
    <xf numFmtId="0" fontId="1" fillId="0" borderId="0" xfId="4" applyBorder="1" applyAlignment="1">
      <alignment horizontal="right" wrapText="1"/>
    </xf>
    <xf numFmtId="164" fontId="3" fillId="0" borderId="0" xfId="1" applyNumberFormat="1" applyFont="1" applyFill="1" applyBorder="1" applyAlignment="1">
      <alignment horizontal="left" wrapText="1"/>
    </xf>
    <xf numFmtId="0" fontId="1" fillId="0" borderId="0" xfId="4" applyBorder="1" applyAlignment="1">
      <alignment wrapText="1"/>
    </xf>
    <xf numFmtId="0" fontId="2" fillId="0" borderId="0" xfId="4" applyFont="1" applyBorder="1"/>
    <xf numFmtId="0" fontId="2" fillId="0" borderId="0" xfId="4" applyFont="1" applyBorder="1" applyAlignment="1">
      <alignment horizontal="left" wrapText="1"/>
    </xf>
    <xf numFmtId="0" fontId="2" fillId="0" borderId="0" xfId="4" applyFont="1" applyAlignment="1"/>
    <xf numFmtId="0" fontId="23" fillId="0" borderId="14" xfId="4" applyFont="1" applyFill="1" applyBorder="1" applyAlignment="1">
      <alignment horizontal="left" wrapText="1"/>
    </xf>
    <xf numFmtId="164" fontId="4" fillId="2" borderId="14" xfId="1" applyNumberFormat="1" applyFont="1" applyFill="1" applyBorder="1" applyAlignment="1">
      <alignment wrapText="1"/>
    </xf>
    <xf numFmtId="0" fontId="4" fillId="0" borderId="0" xfId="4" applyFont="1" applyBorder="1" applyAlignment="1">
      <alignment horizontal="center" wrapText="1"/>
    </xf>
    <xf numFmtId="0" fontId="4" fillId="0" borderId="2" xfId="4" applyFont="1" applyBorder="1" applyAlignment="1">
      <alignment horizontal="center" wrapText="1"/>
    </xf>
    <xf numFmtId="164" fontId="4" fillId="0" borderId="14" xfId="1" applyNumberFormat="1" applyFont="1" applyBorder="1" applyAlignment="1">
      <alignment horizontal="center"/>
    </xf>
    <xf numFmtId="0" fontId="4" fillId="0" borderId="0" xfId="4" applyFont="1" applyAlignment="1">
      <alignment horizontal="right"/>
    </xf>
    <xf numFmtId="9" fontId="4" fillId="0" borderId="55" xfId="3" applyFont="1" applyFill="1" applyBorder="1" applyAlignment="1">
      <alignment horizontal="center"/>
    </xf>
    <xf numFmtId="9" fontId="4" fillId="0" borderId="56" xfId="3" applyFont="1" applyFill="1" applyBorder="1" applyAlignment="1">
      <alignment horizontal="center"/>
    </xf>
    <xf numFmtId="0" fontId="3" fillId="0" borderId="0" xfId="4" applyFont="1" applyAlignment="1">
      <alignment horizontal="right"/>
    </xf>
    <xf numFmtId="0" fontId="1" fillId="0" borderId="0" xfId="4" applyAlignment="1"/>
    <xf numFmtId="164" fontId="3" fillId="0" borderId="0" xfId="4" applyNumberFormat="1" applyFont="1" applyBorder="1" applyAlignment="1"/>
    <xf numFmtId="0" fontId="1" fillId="0" borderId="0" xfId="4" applyBorder="1" applyAlignment="1"/>
    <xf numFmtId="164" fontId="3" fillId="0" borderId="0" xfId="1" applyNumberFormat="1" applyFont="1" applyBorder="1" applyAlignment="1"/>
    <xf numFmtId="0" fontId="4" fillId="0" borderId="0" xfId="4" applyFont="1" applyAlignment="1">
      <alignment horizontal="left"/>
    </xf>
    <xf numFmtId="0" fontId="4" fillId="0" borderId="0" xfId="4" applyFont="1" applyBorder="1" applyAlignment="1">
      <alignment horizontal="center"/>
    </xf>
    <xf numFmtId="0" fontId="4" fillId="0" borderId="46" xfId="4" applyFont="1" applyBorder="1" applyAlignment="1">
      <alignment horizontal="left"/>
    </xf>
    <xf numFmtId="0" fontId="4" fillId="0" borderId="54" xfId="4" applyFont="1" applyBorder="1" applyAlignment="1">
      <alignment horizontal="left"/>
    </xf>
    <xf numFmtId="0" fontId="4" fillId="0" borderId="47" xfId="4" applyFont="1" applyBorder="1" applyAlignment="1">
      <alignment horizontal="left"/>
    </xf>
    <xf numFmtId="0" fontId="4" fillId="5" borderId="46" xfId="4" applyFont="1" applyFill="1" applyBorder="1" applyAlignment="1">
      <alignment horizontal="left"/>
    </xf>
    <xf numFmtId="0" fontId="4" fillId="5" borderId="54" xfId="4" applyFont="1" applyFill="1" applyBorder="1" applyAlignment="1">
      <alignment horizontal="left"/>
    </xf>
    <xf numFmtId="0" fontId="4" fillId="5" borderId="47" xfId="4" applyFont="1" applyFill="1" applyBorder="1" applyAlignment="1">
      <alignment horizontal="left"/>
    </xf>
    <xf numFmtId="0" fontId="4" fillId="5" borderId="14" xfId="4" applyFont="1" applyFill="1" applyBorder="1" applyAlignment="1">
      <alignment horizontal="left"/>
    </xf>
    <xf numFmtId="0" fontId="7" fillId="0" borderId="0" xfId="4" applyFont="1" applyFill="1" applyAlignment="1">
      <alignment horizontal="left"/>
    </xf>
    <xf numFmtId="0" fontId="4" fillId="0" borderId="14" xfId="4" applyFont="1" applyBorder="1" applyAlignment="1">
      <alignment horizontal="left"/>
    </xf>
    <xf numFmtId="0" fontId="3" fillId="0" borderId="0" xfId="4" applyFont="1" applyFill="1" applyBorder="1" applyAlignment="1">
      <alignment horizontal="left"/>
    </xf>
    <xf numFmtId="0" fontId="2" fillId="0" borderId="0" xfId="4" applyFont="1" applyFill="1" applyBorder="1" applyAlignment="1">
      <alignment horizontal="left" vertical="top" wrapText="1"/>
    </xf>
    <xf numFmtId="0" fontId="4" fillId="0" borderId="14" xfId="4" applyFont="1" applyFill="1" applyBorder="1" applyAlignment="1">
      <alignment horizontal="center" wrapText="1"/>
    </xf>
    <xf numFmtId="164" fontId="4" fillId="2" borderId="14" xfId="1" applyNumberFormat="1" applyFont="1" applyFill="1" applyBorder="1" applyAlignment="1">
      <alignment horizontal="center"/>
    </xf>
    <xf numFmtId="164" fontId="4" fillId="0" borderId="14" xfId="1" applyNumberFormat="1" applyFont="1" applyFill="1" applyBorder="1" applyAlignment="1">
      <alignment horizontal="center"/>
    </xf>
    <xf numFmtId="0" fontId="21" fillId="0" borderId="0" xfId="4" applyFont="1" applyBorder="1" applyAlignment="1">
      <alignment horizontal="center"/>
    </xf>
    <xf numFmtId="0" fontId="21" fillId="0" borderId="0" xfId="4" applyFont="1" applyBorder="1" applyAlignment="1">
      <alignment horizontal="center" wrapText="1"/>
    </xf>
    <xf numFmtId="0" fontId="4" fillId="0" borderId="14" xfId="4" applyFont="1" applyFill="1" applyBorder="1" applyAlignment="1">
      <alignment horizontal="center"/>
    </xf>
    <xf numFmtId="0" fontId="3" fillId="0" borderId="0" xfId="4" applyFont="1" applyFill="1" applyBorder="1" applyAlignment="1">
      <alignment horizontal="right"/>
    </xf>
    <xf numFmtId="0" fontId="1" fillId="0" borderId="0" xfId="4" applyFill="1" applyBorder="1" applyAlignment="1"/>
    <xf numFmtId="0" fontId="4" fillId="2" borderId="19" xfId="4" applyFont="1" applyFill="1" applyBorder="1" applyAlignment="1">
      <alignment horizontal="left" vertical="top" wrapText="1"/>
    </xf>
    <xf numFmtId="0" fontId="4" fillId="2" borderId="23" xfId="4" applyFont="1" applyFill="1" applyBorder="1" applyAlignment="1">
      <alignment horizontal="left" vertical="top" wrapText="1"/>
    </xf>
    <xf numFmtId="0" fontId="4" fillId="2" borderId="21" xfId="4" applyFont="1" applyFill="1" applyBorder="1" applyAlignment="1">
      <alignment horizontal="left" vertical="top" wrapText="1"/>
    </xf>
    <xf numFmtId="0" fontId="1" fillId="0" borderId="0" xfId="4" applyFill="1" applyBorder="1" applyAlignment="1">
      <alignment horizontal="left"/>
    </xf>
    <xf numFmtId="0" fontId="1" fillId="0" borderId="0" xfId="4" applyBorder="1" applyAlignment="1">
      <alignment horizontal="left"/>
    </xf>
    <xf numFmtId="0" fontId="1" fillId="0" borderId="2" xfId="4" applyBorder="1" applyAlignment="1">
      <alignment horizontal="center"/>
    </xf>
    <xf numFmtId="0" fontId="4" fillId="0" borderId="46" xfId="4" applyFont="1" applyFill="1" applyBorder="1" applyAlignment="1">
      <alignment horizontal="center"/>
    </xf>
    <xf numFmtId="0" fontId="4" fillId="0" borderId="54" xfId="4" applyFont="1" applyFill="1" applyBorder="1" applyAlignment="1">
      <alignment horizontal="center"/>
    </xf>
    <xf numFmtId="0" fontId="4" fillId="0" borderId="47" xfId="4" applyFont="1" applyFill="1" applyBorder="1" applyAlignment="1">
      <alignment horizontal="center"/>
    </xf>
    <xf numFmtId="0" fontId="1" fillId="2" borderId="19" xfId="4" applyFill="1" applyBorder="1" applyAlignment="1">
      <alignment horizontal="left" vertical="top" wrapText="1"/>
    </xf>
    <xf numFmtId="0" fontId="1" fillId="2" borderId="23" xfId="4" applyFill="1" applyBorder="1" applyAlignment="1">
      <alignment horizontal="left" vertical="top"/>
    </xf>
    <xf numFmtId="0" fontId="1" fillId="2" borderId="21" xfId="4" applyFill="1" applyBorder="1" applyAlignment="1">
      <alignment horizontal="left" vertical="top"/>
    </xf>
    <xf numFmtId="164" fontId="3" fillId="0" borderId="0" xfId="1" applyNumberFormat="1" applyFont="1" applyBorder="1"/>
    <xf numFmtId="0" fontId="4" fillId="2" borderId="46" xfId="4" applyFont="1" applyFill="1" applyBorder="1" applyAlignment="1">
      <alignment horizontal="left"/>
    </xf>
    <xf numFmtId="0" fontId="4" fillId="2" borderId="54" xfId="4" applyFont="1" applyFill="1" applyBorder="1" applyAlignment="1">
      <alignment horizontal="left"/>
    </xf>
    <xf numFmtId="0" fontId="4" fillId="2" borderId="47" xfId="4" applyFont="1" applyFill="1" applyBorder="1" applyAlignment="1">
      <alignment horizontal="left"/>
    </xf>
    <xf numFmtId="0" fontId="1" fillId="0" borderId="54" xfId="4" applyBorder="1" applyAlignment="1">
      <alignment horizontal="left"/>
    </xf>
    <xf numFmtId="0" fontId="4" fillId="2" borderId="14" xfId="4" applyFont="1" applyFill="1" applyBorder="1" applyAlignment="1">
      <alignment horizontal="center"/>
    </xf>
    <xf numFmtId="0" fontId="4" fillId="2" borderId="46" xfId="4" applyFont="1" applyFill="1" applyBorder="1" applyAlignment="1">
      <alignment horizontal="left" wrapText="1"/>
    </xf>
    <xf numFmtId="0" fontId="4" fillId="2" borderId="54" xfId="4" applyFont="1" applyFill="1" applyBorder="1" applyAlignment="1">
      <alignment horizontal="left" wrapText="1"/>
    </xf>
    <xf numFmtId="0" fontId="4" fillId="2" borderId="47" xfId="4" applyFont="1" applyFill="1" applyBorder="1" applyAlignment="1">
      <alignment horizontal="left" wrapText="1"/>
    </xf>
    <xf numFmtId="0" fontId="1" fillId="0" borderId="8" xfId="4" applyBorder="1" applyAlignment="1">
      <alignment horizontal="right"/>
    </xf>
    <xf numFmtId="164" fontId="1" fillId="0" borderId="8" xfId="4" applyNumberFormat="1" applyBorder="1" applyAlignment="1"/>
    <xf numFmtId="0" fontId="1" fillId="0" borderId="8" xfId="4" applyBorder="1" applyAlignment="1"/>
    <xf numFmtId="0" fontId="1" fillId="0" borderId="2" xfId="4" applyBorder="1" applyAlignment="1">
      <alignment horizontal="left"/>
    </xf>
    <xf numFmtId="0" fontId="4" fillId="2" borderId="46" xfId="4" applyFont="1" applyFill="1" applyBorder="1" applyAlignment="1">
      <alignment horizontal="center"/>
    </xf>
    <xf numFmtId="0" fontId="4" fillId="2" borderId="47" xfId="4" applyFont="1" applyFill="1" applyBorder="1" applyAlignment="1">
      <alignment horizontal="center"/>
    </xf>
    <xf numFmtId="0" fontId="4" fillId="0" borderId="8" xfId="4" applyFont="1" applyBorder="1"/>
    <xf numFmtId="0" fontId="2" fillId="0" borderId="2" xfId="4" applyFont="1" applyBorder="1" applyAlignment="1">
      <alignment horizontal="center" wrapText="1"/>
    </xf>
    <xf numFmtId="0" fontId="2" fillId="0" borderId="2" xfId="4" applyFont="1" applyBorder="1" applyAlignment="1">
      <alignment horizontal="center"/>
    </xf>
    <xf numFmtId="0" fontId="4" fillId="0" borderId="0" xfId="4" applyFont="1" applyBorder="1" applyAlignment="1">
      <alignment horizontal="right"/>
    </xf>
    <xf numFmtId="0" fontId="4" fillId="0" borderId="13" xfId="4" applyFont="1" applyBorder="1" applyAlignment="1">
      <alignment horizontal="right"/>
    </xf>
    <xf numFmtId="164" fontId="4" fillId="2" borderId="19" xfId="1" applyNumberFormat="1" applyFont="1" applyFill="1" applyBorder="1" applyAlignment="1"/>
    <xf numFmtId="0" fontId="4" fillId="0" borderId="21" xfId="4" applyFont="1" applyBorder="1" applyAlignment="1"/>
    <xf numFmtId="0" fontId="21" fillId="0" borderId="0" xfId="4" applyFont="1" applyFill="1" applyAlignment="1">
      <alignment horizontal="right"/>
    </xf>
    <xf numFmtId="164" fontId="21" fillId="0" borderId="0" xfId="1" applyNumberFormat="1" applyFont="1" applyFill="1" applyBorder="1"/>
    <xf numFmtId="0" fontId="9" fillId="0" borderId="0" xfId="4" applyFont="1" applyAlignment="1"/>
    <xf numFmtId="0" fontId="8" fillId="0" borderId="0" xfId="4" applyFont="1" applyAlignment="1"/>
    <xf numFmtId="0" fontId="5" fillId="0" borderId="0" xfId="4" applyFont="1" applyAlignment="1">
      <alignment horizontal="left"/>
    </xf>
    <xf numFmtId="0" fontId="8" fillId="0" borderId="0" xfId="4" applyFont="1"/>
    <xf numFmtId="0" fontId="9" fillId="2" borderId="0" xfId="0" applyFont="1" applyFill="1" applyAlignment="1">
      <alignment horizontal="left"/>
    </xf>
    <xf numFmtId="0" fontId="0" fillId="2" borderId="3" xfId="0" applyFill="1" applyBorder="1" applyAlignment="1"/>
    <xf numFmtId="0" fontId="0" fillId="0" borderId="3" xfId="0" applyBorder="1" applyAlignment="1"/>
    <xf numFmtId="0" fontId="4" fillId="2" borderId="19" xfId="0" applyFont="1" applyFill="1" applyBorder="1" applyAlignment="1"/>
    <xf numFmtId="0" fontId="0" fillId="0" borderId="23" xfId="0" applyBorder="1" applyAlignment="1"/>
    <xf numFmtId="0" fontId="3" fillId="0" borderId="2" xfId="0" applyFont="1" applyBorder="1" applyAlignment="1">
      <alignment horizontal="center"/>
    </xf>
    <xf numFmtId="0" fontId="3" fillId="0" borderId="2" xfId="0" applyFont="1" applyBorder="1" applyAlignment="1"/>
    <xf numFmtId="0" fontId="9" fillId="0" borderId="0" xfId="0" applyFont="1" applyFill="1" applyAlignment="1">
      <alignment horizontal="center"/>
    </xf>
    <xf numFmtId="0" fontId="0" fillId="2" borderId="4" xfId="0" applyFill="1" applyBorder="1" applyAlignment="1"/>
    <xf numFmtId="0" fontId="0" fillId="0" borderId="4" xfId="0" applyBorder="1" applyAlignment="1"/>
    <xf numFmtId="0" fontId="8" fillId="0" borderId="0" xfId="0" applyFont="1" applyAlignment="1"/>
    <xf numFmtId="0" fontId="4" fillId="2" borderId="19" xfId="0" applyFont="1" applyFill="1" applyBorder="1" applyAlignment="1">
      <alignment horizontal="left"/>
    </xf>
    <xf numFmtId="0" fontId="0" fillId="0" borderId="23" xfId="0" applyBorder="1" applyAlignment="1">
      <alignment horizontal="left"/>
    </xf>
    <xf numFmtId="0" fontId="3" fillId="2" borderId="0" xfId="0" applyFont="1" applyFill="1" applyAlignment="1">
      <alignment horizontal="left"/>
    </xf>
    <xf numFmtId="0" fontId="3" fillId="0" borderId="12" xfId="0" applyFont="1" applyBorder="1" applyAlignment="1">
      <alignment horizontal="right"/>
    </xf>
    <xf numFmtId="0" fontId="3" fillId="0" borderId="0" xfId="0" applyFont="1" applyAlignment="1">
      <alignment horizontal="right"/>
    </xf>
    <xf numFmtId="0" fontId="3" fillId="0" borderId="2" xfId="0" applyFont="1" applyBorder="1" applyAlignment="1">
      <alignment horizontal="left"/>
    </xf>
    <xf numFmtId="0" fontId="0" fillId="2" borderId="25" xfId="0" applyFill="1" applyBorder="1" applyAlignment="1"/>
    <xf numFmtId="0" fontId="0" fillId="2" borderId="27" xfId="0" applyFill="1" applyBorder="1" applyAlignment="1"/>
    <xf numFmtId="0" fontId="0" fillId="2" borderId="26" xfId="0" applyFill="1" applyBorder="1" applyAlignment="1"/>
    <xf numFmtId="0" fontId="0" fillId="2" borderId="19" xfId="0" applyFill="1" applyBorder="1" applyAlignment="1"/>
    <xf numFmtId="0" fontId="0" fillId="2" borderId="23" xfId="0" applyFill="1" applyBorder="1" applyAlignment="1"/>
    <xf numFmtId="0" fontId="0" fillId="2" borderId="21" xfId="0" applyFill="1" applyBorder="1" applyAlignment="1"/>
    <xf numFmtId="0" fontId="0" fillId="0" borderId="0" xfId="0" applyAlignment="1">
      <alignment wrapText="1"/>
    </xf>
    <xf numFmtId="0" fontId="4" fillId="0" borderId="19" xfId="0" applyFont="1" applyBorder="1" applyAlignment="1">
      <alignment horizontal="left"/>
    </xf>
    <xf numFmtId="0" fontId="4" fillId="0" borderId="23" xfId="0" applyFont="1" applyBorder="1" applyAlignment="1">
      <alignment horizontal="left"/>
    </xf>
    <xf numFmtId="0" fontId="4" fillId="0" borderId="21" xfId="0" applyFont="1" applyBorder="1" applyAlignment="1">
      <alignment horizontal="left"/>
    </xf>
    <xf numFmtId="0" fontId="4" fillId="0" borderId="30" xfId="0" applyFont="1" applyBorder="1" applyAlignment="1">
      <alignment horizontal="left"/>
    </xf>
    <xf numFmtId="0" fontId="4" fillId="0" borderId="31" xfId="0" applyFont="1" applyBorder="1" applyAlignment="1">
      <alignment horizontal="left"/>
    </xf>
    <xf numFmtId="0" fontId="4" fillId="0" borderId="32" xfId="0" applyFont="1" applyBorder="1" applyAlignment="1">
      <alignment horizontal="left"/>
    </xf>
    <xf numFmtId="0" fontId="0" fillId="0" borderId="0" xfId="0" applyBorder="1" applyAlignment="1">
      <alignment horizontal="center" wrapText="1"/>
    </xf>
    <xf numFmtId="0" fontId="4" fillId="2" borderId="3" xfId="0" applyFont="1" applyFill="1" applyBorder="1" applyAlignment="1"/>
    <xf numFmtId="0" fontId="4" fillId="2" borderId="3" xfId="0" applyFont="1" applyFill="1" applyBorder="1" applyAlignment="1">
      <alignment horizontal="center"/>
    </xf>
    <xf numFmtId="0" fontId="2" fillId="0" borderId="19" xfId="0" applyFont="1" applyFill="1" applyBorder="1" applyAlignment="1">
      <alignment horizontal="left" vertical="top"/>
    </xf>
    <xf numFmtId="0" fontId="2" fillId="0" borderId="23" xfId="0" applyFont="1" applyFill="1" applyBorder="1" applyAlignment="1">
      <alignment horizontal="left" vertical="top"/>
    </xf>
    <xf numFmtId="0" fontId="2" fillId="0" borderId="21" xfId="0" applyFont="1" applyFill="1" applyBorder="1" applyAlignment="1">
      <alignment horizontal="left" vertical="top"/>
    </xf>
    <xf numFmtId="0" fontId="8" fillId="0" borderId="12" xfId="0" applyFont="1" applyBorder="1" applyAlignment="1">
      <alignment horizontal="right"/>
    </xf>
    <xf numFmtId="0" fontId="0" fillId="0" borderId="12" xfId="0" applyBorder="1" applyAlignment="1"/>
    <xf numFmtId="0" fontId="0" fillId="0" borderId="33" xfId="0" applyBorder="1" applyAlignment="1"/>
    <xf numFmtId="0" fontId="5" fillId="0" borderId="0" xfId="0" applyFont="1" applyAlignment="1">
      <alignment horizontal="right"/>
    </xf>
    <xf numFmtId="0" fontId="0" fillId="0" borderId="0" xfId="0" applyAlignment="1"/>
    <xf numFmtId="0" fontId="1" fillId="0" borderId="8" xfId="0" applyFont="1" applyBorder="1" applyAlignment="1">
      <alignment horizontal="right"/>
    </xf>
    <xf numFmtId="0" fontId="0" fillId="0" borderId="17" xfId="0" applyBorder="1" applyAlignment="1"/>
    <xf numFmtId="0" fontId="1" fillId="0" borderId="0" xfId="0" applyFont="1" applyBorder="1" applyAlignment="1">
      <alignment horizontal="right"/>
    </xf>
    <xf numFmtId="0" fontId="0" fillId="0" borderId="0" xfId="0" applyBorder="1" applyAlignment="1"/>
    <xf numFmtId="0" fontId="0" fillId="0" borderId="8" xfId="0" applyBorder="1" applyAlignment="1"/>
    <xf numFmtId="0" fontId="1" fillId="0" borderId="25" xfId="0" applyFont="1" applyBorder="1" applyAlignment="1">
      <alignment horizontal="left"/>
    </xf>
    <xf numFmtId="0" fontId="1" fillId="0" borderId="27" xfId="0" applyFont="1" applyBorder="1" applyAlignment="1">
      <alignment horizontal="left"/>
    </xf>
    <xf numFmtId="0" fontId="1" fillId="0" borderId="26" xfId="0" applyFont="1" applyBorder="1" applyAlignment="1">
      <alignment horizontal="left"/>
    </xf>
    <xf numFmtId="0" fontId="4" fillId="2" borderId="19" xfId="0" applyFont="1" applyFill="1" applyBorder="1" applyAlignment="1">
      <alignment horizontal="center"/>
    </xf>
    <xf numFmtId="0" fontId="4" fillId="2" borderId="21" xfId="0" applyFont="1" applyFill="1" applyBorder="1" applyAlignment="1">
      <alignment horizontal="center"/>
    </xf>
    <xf numFmtId="0" fontId="4" fillId="2" borderId="4" xfId="0" applyFont="1" applyFill="1" applyBorder="1" applyAlignment="1"/>
    <xf numFmtId="0" fontId="2" fillId="0" borderId="2" xfId="0" applyFont="1" applyBorder="1" applyAlignment="1">
      <alignment horizontal="center" wrapText="1"/>
    </xf>
    <xf numFmtId="0" fontId="4" fillId="2" borderId="4" xfId="0" applyFont="1" applyFill="1" applyBorder="1" applyAlignment="1">
      <alignment horizontal="center"/>
    </xf>
    <xf numFmtId="0" fontId="2" fillId="0" borderId="2" xfId="0" applyFont="1" applyBorder="1" applyAlignment="1">
      <alignment horizontal="left"/>
    </xf>
    <xf numFmtId="0" fontId="2" fillId="0" borderId="2" xfId="0" applyFont="1" applyBorder="1" applyAlignment="1"/>
    <xf numFmtId="0" fontId="4" fillId="2" borderId="25" xfId="0" applyFont="1" applyFill="1" applyBorder="1" applyAlignment="1"/>
    <xf numFmtId="0" fontId="0" fillId="0" borderId="27" xfId="0" applyBorder="1" applyAlignment="1"/>
    <xf numFmtId="0" fontId="4" fillId="2" borderId="25" xfId="0" applyFont="1" applyFill="1" applyBorder="1" applyAlignment="1">
      <alignment horizontal="left"/>
    </xf>
    <xf numFmtId="0" fontId="0" fillId="0" borderId="27" xfId="0" applyBorder="1" applyAlignment="1">
      <alignment horizontal="left"/>
    </xf>
    <xf numFmtId="0" fontId="8" fillId="0" borderId="0" xfId="0" applyFont="1" applyAlignment="1">
      <alignment horizontal="right"/>
    </xf>
    <xf numFmtId="0" fontId="0" fillId="0" borderId="34" xfId="0" applyBorder="1" applyAlignment="1"/>
    <xf numFmtId="0" fontId="4" fillId="0" borderId="2" xfId="0" applyFont="1" applyBorder="1" applyAlignment="1">
      <alignment horizontal="center"/>
    </xf>
    <xf numFmtId="0" fontId="0" fillId="0" borderId="2" xfId="0" applyBorder="1" applyAlignment="1">
      <alignment horizontal="center"/>
    </xf>
    <xf numFmtId="164" fontId="1" fillId="0" borderId="25" xfId="0" applyNumberFormat="1" applyFont="1" applyBorder="1" applyAlignment="1">
      <alignment horizontal="center"/>
    </xf>
    <xf numFmtId="0" fontId="1" fillId="0" borderId="26" xfId="0" applyFont="1" applyBorder="1" applyAlignment="1">
      <alignment horizontal="center"/>
    </xf>
    <xf numFmtId="0" fontId="4" fillId="0" borderId="12" xfId="0" applyFont="1" applyFill="1" applyBorder="1" applyAlignment="1">
      <alignment horizontal="left"/>
    </xf>
    <xf numFmtId="0" fontId="5" fillId="0" borderId="0" xfId="0" applyFont="1" applyAlignment="1">
      <alignment horizontal="center"/>
    </xf>
    <xf numFmtId="0" fontId="5" fillId="0" borderId="9" xfId="0" applyFont="1" applyBorder="1" applyAlignment="1">
      <alignment horizontal="center"/>
    </xf>
    <xf numFmtId="0" fontId="4" fillId="2" borderId="23" xfId="0" applyFont="1" applyFill="1" applyBorder="1" applyAlignment="1">
      <alignment horizontal="center"/>
    </xf>
    <xf numFmtId="0" fontId="0" fillId="0" borderId="21" xfId="0" applyBorder="1" applyAlignment="1">
      <alignment horizontal="center"/>
    </xf>
    <xf numFmtId="0" fontId="0" fillId="0" borderId="0" xfId="0" applyBorder="1" applyAlignment="1">
      <alignment horizontal="right"/>
    </xf>
    <xf numFmtId="0" fontId="0" fillId="0" borderId="13" xfId="0" applyBorder="1" applyAlignment="1">
      <alignment horizontal="right"/>
    </xf>
    <xf numFmtId="0" fontId="1" fillId="0" borderId="12" xfId="0" applyFont="1" applyFill="1" applyBorder="1" applyAlignment="1">
      <alignment horizontal="right"/>
    </xf>
    <xf numFmtId="0" fontId="1" fillId="0" borderId="35" xfId="0" applyFont="1" applyFill="1" applyBorder="1" applyAlignment="1">
      <alignment horizontal="right"/>
    </xf>
    <xf numFmtId="0" fontId="0" fillId="2" borderId="19" xfId="0" applyFill="1" applyBorder="1" applyAlignment="1">
      <alignment horizontal="left" vertical="top"/>
    </xf>
    <xf numFmtId="0" fontId="0" fillId="2" borderId="21" xfId="0" applyFill="1" applyBorder="1" applyAlignment="1">
      <alignment horizontal="left" vertical="top"/>
    </xf>
    <xf numFmtId="0" fontId="3" fillId="0" borderId="0" xfId="0" applyFont="1" applyAlignment="1">
      <alignment wrapText="1"/>
    </xf>
    <xf numFmtId="0" fontId="0" fillId="2" borderId="25" xfId="0" applyFill="1" applyBorder="1" applyAlignment="1">
      <alignment horizontal="left" vertical="top"/>
    </xf>
    <xf numFmtId="0" fontId="0" fillId="2" borderId="26" xfId="0" applyFill="1" applyBorder="1" applyAlignment="1">
      <alignment horizontal="left" vertical="top"/>
    </xf>
    <xf numFmtId="0" fontId="3" fillId="0" borderId="30" xfId="0" applyFont="1" applyBorder="1" applyAlignment="1">
      <alignment horizontal="left" wrapText="1"/>
    </xf>
    <xf numFmtId="0" fontId="3" fillId="0" borderId="32" xfId="0" applyFont="1" applyBorder="1" applyAlignment="1">
      <alignment horizontal="left" wrapText="1"/>
    </xf>
    <xf numFmtId="0" fontId="1" fillId="0" borderId="0" xfId="4" applyFont="1" applyBorder="1" applyAlignment="1">
      <alignment horizontal="left" vertical="top" wrapText="1"/>
    </xf>
    <xf numFmtId="0" fontId="1" fillId="2" borderId="6" xfId="4" applyFont="1" applyFill="1" applyBorder="1" applyAlignment="1">
      <alignment horizontal="left" vertical="top" wrapText="1"/>
    </xf>
    <xf numFmtId="0" fontId="1" fillId="2" borderId="0" xfId="4" applyFont="1" applyFill="1" applyBorder="1" applyAlignment="1">
      <alignment horizontal="left" vertical="top" wrapText="1"/>
    </xf>
    <xf numFmtId="0" fontId="1" fillId="2" borderId="50" xfId="4" applyFont="1" applyFill="1" applyBorder="1" applyAlignment="1">
      <alignment horizontal="center" wrapText="1"/>
    </xf>
    <xf numFmtId="0" fontId="1" fillId="2" borderId="51" xfId="4" applyFont="1" applyFill="1" applyBorder="1" applyAlignment="1">
      <alignment horizontal="center" wrapText="1"/>
    </xf>
    <xf numFmtId="0" fontId="1" fillId="2" borderId="52" xfId="4" applyFont="1" applyFill="1" applyBorder="1" applyAlignment="1">
      <alignment horizontal="center" wrapText="1"/>
    </xf>
    <xf numFmtId="0" fontId="1" fillId="2" borderId="53" xfId="4" applyFont="1" applyFill="1" applyBorder="1" applyAlignment="1">
      <alignment horizontal="center" wrapText="1"/>
    </xf>
    <xf numFmtId="164" fontId="3" fillId="0" borderId="8" xfId="1" applyNumberFormat="1" applyFont="1" applyFill="1" applyBorder="1" applyAlignment="1">
      <alignment horizontal="right"/>
    </xf>
    <xf numFmtId="0" fontId="3" fillId="0" borderId="0" xfId="4" applyFont="1" applyFill="1" applyBorder="1" applyAlignment="1">
      <alignment horizontal="right" wrapText="1"/>
    </xf>
    <xf numFmtId="0" fontId="3" fillId="0" borderId="46" xfId="4" applyFont="1" applyBorder="1" applyAlignment="1">
      <alignment horizontal="center" vertical="center" wrapText="1"/>
    </xf>
    <xf numFmtId="0" fontId="3" fillId="0" borderId="47" xfId="4" applyFont="1" applyBorder="1" applyAlignment="1">
      <alignment horizontal="center" vertical="center" wrapText="1"/>
    </xf>
    <xf numFmtId="0" fontId="1" fillId="2" borderId="48" xfId="4" applyFont="1" applyFill="1" applyBorder="1" applyAlignment="1">
      <alignment horizontal="center" wrapText="1"/>
    </xf>
    <xf numFmtId="0" fontId="1" fillId="2" borderId="49" xfId="4" applyFont="1" applyFill="1" applyBorder="1" applyAlignment="1">
      <alignment horizontal="center" wrapText="1"/>
    </xf>
    <xf numFmtId="0" fontId="8" fillId="0" borderId="0" xfId="4" applyFont="1" applyFill="1" applyAlignment="1">
      <alignment horizontal="left"/>
    </xf>
    <xf numFmtId="0" fontId="8" fillId="0" borderId="3" xfId="4" applyFont="1" applyBorder="1" applyAlignment="1">
      <alignment wrapText="1"/>
    </xf>
    <xf numFmtId="0" fontId="1" fillId="0" borderId="3" xfId="4" applyBorder="1" applyAlignment="1"/>
    <xf numFmtId="0" fontId="8" fillId="0" borderId="3" xfId="4" applyFont="1" applyBorder="1" applyAlignment="1"/>
    <xf numFmtId="0" fontId="8" fillId="0" borderId="19" xfId="4" applyFont="1" applyBorder="1" applyAlignment="1">
      <alignment horizontal="left" wrapText="1"/>
    </xf>
    <xf numFmtId="0" fontId="8" fillId="0" borderId="23" xfId="4" applyFont="1" applyBorder="1" applyAlignment="1">
      <alignment horizontal="left" wrapText="1"/>
    </xf>
    <xf numFmtId="0" fontId="8" fillId="0" borderId="21" xfId="4" applyFont="1" applyBorder="1" applyAlignment="1">
      <alignment horizontal="left" wrapText="1"/>
    </xf>
    <xf numFmtId="0" fontId="5" fillId="0" borderId="0" xfId="4" applyFont="1" applyAlignment="1">
      <alignment horizontal="right"/>
    </xf>
  </cellXfs>
  <cellStyles count="5">
    <cellStyle name="Currency" xfId="1" builtinId="4"/>
    <cellStyle name="Hyperlink" xfId="2" builtinId="8"/>
    <cellStyle name="Normal" xfId="0" builtinId="0"/>
    <cellStyle name="Normal 2" xfId="4"/>
    <cellStyle name="Percent" xfId="3"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sf.gov/geo/oce/programs/ips/index.js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
  <sheetViews>
    <sheetView workbookViewId="0">
      <selection activeCell="H39" sqref="H39"/>
    </sheetView>
  </sheetViews>
  <sheetFormatPr defaultColWidth="11.42578125" defaultRowHeight="12.75" x14ac:dyDescent="0.2"/>
  <cols>
    <col min="6" max="6" width="8.28515625" customWidth="1"/>
    <col min="7" max="7" width="10.28515625" customWidth="1"/>
    <col min="8" max="8" width="10.85546875" style="8"/>
    <col min="9" max="9" width="17.28515625" customWidth="1"/>
  </cols>
  <sheetData>
    <row r="1" spans="1:16" ht="15" customHeight="1" x14ac:dyDescent="0.2">
      <c r="A1" s="338" t="s">
        <v>228</v>
      </c>
      <c r="B1" s="338"/>
      <c r="C1" s="45"/>
      <c r="D1" s="59" t="s">
        <v>229</v>
      </c>
      <c r="E1" s="45"/>
      <c r="F1" s="50"/>
      <c r="G1" s="45"/>
      <c r="H1" s="67"/>
      <c r="I1" s="45"/>
      <c r="P1" s="14"/>
    </row>
    <row r="3" spans="1:16" x14ac:dyDescent="0.2">
      <c r="A3" s="5" t="s">
        <v>138</v>
      </c>
      <c r="F3" s="51"/>
    </row>
    <row r="4" spans="1:16" x14ac:dyDescent="0.2">
      <c r="A4" s="5" t="s">
        <v>139</v>
      </c>
      <c r="D4" s="70" t="s">
        <v>296</v>
      </c>
      <c r="F4" s="51"/>
    </row>
    <row r="5" spans="1:16" x14ac:dyDescent="0.2">
      <c r="A5" s="52" t="s">
        <v>65</v>
      </c>
    </row>
    <row r="7" spans="1:16" x14ac:dyDescent="0.2">
      <c r="A7" s="339" t="s">
        <v>250</v>
      </c>
      <c r="B7" s="340"/>
      <c r="C7" s="341" t="s">
        <v>354</v>
      </c>
      <c r="D7" s="339"/>
      <c r="E7" s="340"/>
      <c r="F7" s="341" t="s">
        <v>202</v>
      </c>
      <c r="G7" s="340"/>
      <c r="H7" s="337" t="s">
        <v>232</v>
      </c>
      <c r="I7" s="337" t="s">
        <v>247</v>
      </c>
    </row>
    <row r="8" spans="1:16" ht="23.1" customHeight="1" x14ac:dyDescent="0.2">
      <c r="A8" s="64" t="s">
        <v>248</v>
      </c>
      <c r="B8" s="65" t="s">
        <v>249</v>
      </c>
      <c r="C8" s="66" t="s">
        <v>251</v>
      </c>
      <c r="D8" s="64" t="s">
        <v>230</v>
      </c>
      <c r="E8" s="65" t="s">
        <v>231</v>
      </c>
      <c r="F8" s="68" t="s">
        <v>294</v>
      </c>
      <c r="G8" s="69" t="s">
        <v>295</v>
      </c>
      <c r="H8" s="337"/>
      <c r="I8" s="337"/>
    </row>
    <row r="9" spans="1:16" x14ac:dyDescent="0.2">
      <c r="A9" t="s">
        <v>355</v>
      </c>
      <c r="B9" t="s">
        <v>209</v>
      </c>
      <c r="C9" t="s">
        <v>210</v>
      </c>
      <c r="D9" t="s">
        <v>210</v>
      </c>
      <c r="E9" t="s">
        <v>210</v>
      </c>
      <c r="F9" t="s">
        <v>211</v>
      </c>
      <c r="G9" t="s">
        <v>211</v>
      </c>
      <c r="H9" t="s">
        <v>210</v>
      </c>
    </row>
    <row r="10" spans="1:16" x14ac:dyDescent="0.2">
      <c r="A10" t="s">
        <v>212</v>
      </c>
      <c r="B10" t="s">
        <v>213</v>
      </c>
      <c r="C10" t="s">
        <v>210</v>
      </c>
      <c r="D10" t="s">
        <v>210</v>
      </c>
      <c r="E10" t="s">
        <v>210</v>
      </c>
      <c r="F10" t="s">
        <v>211</v>
      </c>
      <c r="G10" t="s">
        <v>214</v>
      </c>
      <c r="H10" t="s">
        <v>210</v>
      </c>
    </row>
    <row r="11" spans="1:16" x14ac:dyDescent="0.2">
      <c r="A11" t="s">
        <v>215</v>
      </c>
      <c r="B11" t="s">
        <v>216</v>
      </c>
      <c r="C11" t="s">
        <v>217</v>
      </c>
      <c r="D11" t="s">
        <v>218</v>
      </c>
      <c r="E11" t="s">
        <v>219</v>
      </c>
      <c r="F11" t="s">
        <v>214</v>
      </c>
      <c r="G11" t="s">
        <v>214</v>
      </c>
      <c r="H11">
        <v>9</v>
      </c>
    </row>
    <row r="12" spans="1:16" x14ac:dyDescent="0.2">
      <c r="A12" t="s">
        <v>215</v>
      </c>
      <c r="B12" t="s">
        <v>216</v>
      </c>
      <c r="C12" t="s">
        <v>220</v>
      </c>
      <c r="D12" t="s">
        <v>221</v>
      </c>
      <c r="E12" t="s">
        <v>222</v>
      </c>
      <c r="F12" t="s">
        <v>214</v>
      </c>
      <c r="G12" t="s">
        <v>214</v>
      </c>
      <c r="H12">
        <v>3</v>
      </c>
    </row>
    <row r="13" spans="1:16" x14ac:dyDescent="0.2">
      <c r="A13" t="s">
        <v>215</v>
      </c>
      <c r="B13" t="s">
        <v>216</v>
      </c>
      <c r="C13" t="s">
        <v>220</v>
      </c>
      <c r="D13" t="s">
        <v>221</v>
      </c>
      <c r="E13" t="s">
        <v>223</v>
      </c>
      <c r="F13" t="s">
        <v>214</v>
      </c>
      <c r="G13" t="s">
        <v>214</v>
      </c>
      <c r="H13">
        <v>1</v>
      </c>
    </row>
    <row r="14" spans="1:16" x14ac:dyDescent="0.2">
      <c r="A14" t="s">
        <v>271</v>
      </c>
      <c r="B14" t="s">
        <v>272</v>
      </c>
      <c r="C14" t="s">
        <v>273</v>
      </c>
      <c r="D14" t="s">
        <v>274</v>
      </c>
      <c r="E14" t="s">
        <v>275</v>
      </c>
      <c r="F14" t="s">
        <v>214</v>
      </c>
      <c r="G14" t="s">
        <v>214</v>
      </c>
      <c r="H14">
        <v>2</v>
      </c>
    </row>
    <row r="15" spans="1:16" x14ac:dyDescent="0.2">
      <c r="A15" t="s">
        <v>235</v>
      </c>
      <c r="B15" t="s">
        <v>236</v>
      </c>
      <c r="C15" t="s">
        <v>237</v>
      </c>
      <c r="D15" t="s">
        <v>238</v>
      </c>
      <c r="E15" t="s">
        <v>278</v>
      </c>
      <c r="F15" t="s">
        <v>214</v>
      </c>
      <c r="G15" t="s">
        <v>214</v>
      </c>
      <c r="H15">
        <v>7</v>
      </c>
    </row>
    <row r="16" spans="1:16" x14ac:dyDescent="0.2">
      <c r="A16" t="s">
        <v>279</v>
      </c>
      <c r="B16" t="s">
        <v>233</v>
      </c>
      <c r="C16" t="s">
        <v>220</v>
      </c>
      <c r="D16" t="s">
        <v>221</v>
      </c>
      <c r="E16" t="s">
        <v>222</v>
      </c>
      <c r="F16" t="s">
        <v>214</v>
      </c>
      <c r="G16" t="s">
        <v>214</v>
      </c>
      <c r="H16">
        <v>4</v>
      </c>
    </row>
    <row r="17" spans="1:8" x14ac:dyDescent="0.2">
      <c r="A17" t="s">
        <v>279</v>
      </c>
      <c r="B17" t="s">
        <v>233</v>
      </c>
      <c r="C17" t="s">
        <v>234</v>
      </c>
      <c r="D17" t="s">
        <v>221</v>
      </c>
      <c r="E17" t="s">
        <v>203</v>
      </c>
      <c r="F17" t="s">
        <v>214</v>
      </c>
      <c r="G17" t="s">
        <v>214</v>
      </c>
      <c r="H17">
        <v>1</v>
      </c>
    </row>
    <row r="18" spans="1:8" x14ac:dyDescent="0.2">
      <c r="A18" t="s">
        <v>279</v>
      </c>
      <c r="B18" t="s">
        <v>233</v>
      </c>
      <c r="C18" t="s">
        <v>220</v>
      </c>
      <c r="D18" t="s">
        <v>221</v>
      </c>
      <c r="E18" t="s">
        <v>223</v>
      </c>
      <c r="F18" t="s">
        <v>214</v>
      </c>
      <c r="G18" t="s">
        <v>214</v>
      </c>
      <c r="H18">
        <v>1</v>
      </c>
    </row>
    <row r="19" spans="1:8" x14ac:dyDescent="0.2">
      <c r="A19" t="s">
        <v>204</v>
      </c>
      <c r="B19" t="s">
        <v>205</v>
      </c>
      <c r="C19" t="s">
        <v>220</v>
      </c>
      <c r="D19" t="s">
        <v>221</v>
      </c>
      <c r="E19" t="s">
        <v>222</v>
      </c>
      <c r="F19" t="s">
        <v>214</v>
      </c>
      <c r="G19" t="s">
        <v>214</v>
      </c>
      <c r="H19">
        <v>2</v>
      </c>
    </row>
    <row r="20" spans="1:8" x14ac:dyDescent="0.2">
      <c r="A20" t="s">
        <v>204</v>
      </c>
      <c r="B20" t="s">
        <v>205</v>
      </c>
      <c r="C20" t="s">
        <v>220</v>
      </c>
      <c r="D20" t="s">
        <v>221</v>
      </c>
      <c r="E20" t="s">
        <v>223</v>
      </c>
      <c r="F20" t="s">
        <v>214</v>
      </c>
      <c r="G20" t="s">
        <v>214</v>
      </c>
      <c r="H20">
        <v>1</v>
      </c>
    </row>
    <row r="21" spans="1:8" x14ac:dyDescent="0.2">
      <c r="A21" t="s">
        <v>239</v>
      </c>
      <c r="B21" t="s">
        <v>276</v>
      </c>
      <c r="C21" t="s">
        <v>240</v>
      </c>
      <c r="D21" t="s">
        <v>221</v>
      </c>
      <c r="E21" t="s">
        <v>106</v>
      </c>
      <c r="F21" t="s">
        <v>214</v>
      </c>
      <c r="G21" t="s">
        <v>214</v>
      </c>
      <c r="H21">
        <v>4</v>
      </c>
    </row>
    <row r="22" spans="1:8" x14ac:dyDescent="0.2">
      <c r="A22" t="s">
        <v>85</v>
      </c>
      <c r="B22" t="s">
        <v>277</v>
      </c>
      <c r="C22" t="s">
        <v>220</v>
      </c>
      <c r="D22" t="s">
        <v>221</v>
      </c>
      <c r="E22" t="s">
        <v>222</v>
      </c>
      <c r="F22" t="s">
        <v>214</v>
      </c>
      <c r="G22" t="s">
        <v>214</v>
      </c>
      <c r="H22">
        <v>5</v>
      </c>
    </row>
    <row r="23" spans="1:8" x14ac:dyDescent="0.2">
      <c r="A23" t="s">
        <v>85</v>
      </c>
      <c r="B23" t="s">
        <v>277</v>
      </c>
      <c r="C23" t="s">
        <v>220</v>
      </c>
      <c r="D23" t="s">
        <v>221</v>
      </c>
      <c r="E23" t="s">
        <v>223</v>
      </c>
      <c r="F23" t="s">
        <v>214</v>
      </c>
      <c r="G23" t="s">
        <v>214</v>
      </c>
      <c r="H23">
        <v>1</v>
      </c>
    </row>
    <row r="24" spans="1:8" x14ac:dyDescent="0.2">
      <c r="A24" t="s">
        <v>135</v>
      </c>
      <c r="B24" t="s">
        <v>136</v>
      </c>
      <c r="C24" t="s">
        <v>220</v>
      </c>
      <c r="D24" t="s">
        <v>221</v>
      </c>
      <c r="E24" t="s">
        <v>222</v>
      </c>
      <c r="F24" t="s">
        <v>214</v>
      </c>
      <c r="G24" t="s">
        <v>214</v>
      </c>
      <c r="H24">
        <v>2</v>
      </c>
    </row>
    <row r="25" spans="1:8" x14ac:dyDescent="0.2">
      <c r="A25" t="s">
        <v>135</v>
      </c>
      <c r="B25" t="s">
        <v>136</v>
      </c>
      <c r="C25" t="s">
        <v>220</v>
      </c>
      <c r="D25" t="s">
        <v>221</v>
      </c>
      <c r="E25" t="s">
        <v>223</v>
      </c>
      <c r="F25" t="s">
        <v>214</v>
      </c>
      <c r="G25" t="s">
        <v>214</v>
      </c>
      <c r="H25">
        <v>1</v>
      </c>
    </row>
    <row r="26" spans="1:8" x14ac:dyDescent="0.2">
      <c r="A26" t="s">
        <v>301</v>
      </c>
      <c r="B26" t="s">
        <v>302</v>
      </c>
      <c r="C26" t="s">
        <v>240</v>
      </c>
      <c r="D26" t="s">
        <v>221</v>
      </c>
      <c r="E26" t="s">
        <v>106</v>
      </c>
      <c r="F26" t="s">
        <v>214</v>
      </c>
      <c r="G26" t="s">
        <v>214</v>
      </c>
      <c r="H26" t="s">
        <v>210</v>
      </c>
    </row>
    <row r="27" spans="1:8" x14ac:dyDescent="0.2">
      <c r="A27" t="s">
        <v>303</v>
      </c>
      <c r="B27" t="s">
        <v>304</v>
      </c>
      <c r="C27" t="s">
        <v>220</v>
      </c>
      <c r="D27" t="s">
        <v>221</v>
      </c>
      <c r="E27" t="s">
        <v>222</v>
      </c>
      <c r="F27" t="s">
        <v>214</v>
      </c>
      <c r="G27" t="s">
        <v>214</v>
      </c>
      <c r="H27">
        <v>5</v>
      </c>
    </row>
    <row r="28" spans="1:8" x14ac:dyDescent="0.2">
      <c r="A28" t="s">
        <v>303</v>
      </c>
      <c r="B28" t="s">
        <v>304</v>
      </c>
      <c r="C28" t="s">
        <v>220</v>
      </c>
      <c r="D28" t="s">
        <v>221</v>
      </c>
      <c r="E28" t="s">
        <v>223</v>
      </c>
      <c r="F28" t="s">
        <v>214</v>
      </c>
      <c r="G28" t="s">
        <v>214</v>
      </c>
      <c r="H28">
        <v>1</v>
      </c>
    </row>
    <row r="29" spans="1:8" x14ac:dyDescent="0.2">
      <c r="A29" t="s">
        <v>144</v>
      </c>
      <c r="B29" t="s">
        <v>145</v>
      </c>
      <c r="C29" t="s">
        <v>146</v>
      </c>
      <c r="D29" t="s">
        <v>238</v>
      </c>
      <c r="E29" t="s">
        <v>210</v>
      </c>
      <c r="F29" t="s">
        <v>214</v>
      </c>
      <c r="G29" t="s">
        <v>214</v>
      </c>
      <c r="H29">
        <v>13</v>
      </c>
    </row>
    <row r="30" spans="1:8" x14ac:dyDescent="0.2">
      <c r="A30" t="s">
        <v>147</v>
      </c>
      <c r="B30" t="s">
        <v>148</v>
      </c>
      <c r="C30" t="s">
        <v>220</v>
      </c>
      <c r="D30" t="s">
        <v>221</v>
      </c>
      <c r="E30" t="s">
        <v>222</v>
      </c>
      <c r="F30" t="s">
        <v>214</v>
      </c>
      <c r="G30" t="s">
        <v>214</v>
      </c>
      <c r="H30">
        <v>5</v>
      </c>
    </row>
    <row r="31" spans="1:8" x14ac:dyDescent="0.2">
      <c r="A31" t="s">
        <v>147</v>
      </c>
      <c r="B31" t="s">
        <v>148</v>
      </c>
      <c r="C31" t="s">
        <v>220</v>
      </c>
      <c r="D31" t="s">
        <v>221</v>
      </c>
      <c r="E31" t="s">
        <v>223</v>
      </c>
      <c r="F31" t="s">
        <v>214</v>
      </c>
      <c r="G31" t="s">
        <v>214</v>
      </c>
      <c r="H31">
        <v>2</v>
      </c>
    </row>
    <row r="32" spans="1:8" x14ac:dyDescent="0.2">
      <c r="A32" t="s">
        <v>108</v>
      </c>
      <c r="B32" t="s">
        <v>109</v>
      </c>
      <c r="C32" t="s">
        <v>273</v>
      </c>
      <c r="D32" t="s">
        <v>274</v>
      </c>
      <c r="E32" t="s">
        <v>275</v>
      </c>
      <c r="F32" t="s">
        <v>214</v>
      </c>
      <c r="G32" t="s">
        <v>214</v>
      </c>
      <c r="H32">
        <v>2</v>
      </c>
    </row>
    <row r="33" spans="1:8" x14ac:dyDescent="0.2">
      <c r="A33" t="s">
        <v>110</v>
      </c>
      <c r="B33" t="s">
        <v>110</v>
      </c>
      <c r="C33" t="s">
        <v>220</v>
      </c>
      <c r="D33" t="s">
        <v>221</v>
      </c>
      <c r="E33" t="s">
        <v>223</v>
      </c>
      <c r="F33" t="s">
        <v>214</v>
      </c>
      <c r="G33" t="s">
        <v>214</v>
      </c>
      <c r="H33">
        <v>1</v>
      </c>
    </row>
    <row r="34" spans="1:8" x14ac:dyDescent="0.2">
      <c r="A34" t="s">
        <v>111</v>
      </c>
      <c r="B34" t="s">
        <v>112</v>
      </c>
      <c r="C34" t="s">
        <v>220</v>
      </c>
      <c r="D34" t="s">
        <v>221</v>
      </c>
      <c r="E34" t="s">
        <v>222</v>
      </c>
      <c r="F34" t="s">
        <v>214</v>
      </c>
      <c r="G34" t="s">
        <v>214</v>
      </c>
      <c r="H34">
        <v>6</v>
      </c>
    </row>
    <row r="35" spans="1:8" x14ac:dyDescent="0.2">
      <c r="A35" t="s">
        <v>111</v>
      </c>
      <c r="B35" t="s">
        <v>112</v>
      </c>
      <c r="C35" t="s">
        <v>220</v>
      </c>
      <c r="D35" t="s">
        <v>221</v>
      </c>
      <c r="E35" t="s">
        <v>223</v>
      </c>
      <c r="F35" t="s">
        <v>214</v>
      </c>
      <c r="G35" t="s">
        <v>214</v>
      </c>
      <c r="H35">
        <v>1</v>
      </c>
    </row>
    <row r="36" spans="1:8" x14ac:dyDescent="0.2">
      <c r="A36" t="s">
        <v>113</v>
      </c>
      <c r="B36" t="s">
        <v>255</v>
      </c>
      <c r="C36" t="s">
        <v>240</v>
      </c>
      <c r="D36" t="s">
        <v>221</v>
      </c>
      <c r="E36" t="s">
        <v>106</v>
      </c>
      <c r="F36" t="s">
        <v>214</v>
      </c>
      <c r="G36" t="s">
        <v>214</v>
      </c>
      <c r="H36">
        <v>4</v>
      </c>
    </row>
    <row r="37" spans="1:8" x14ac:dyDescent="0.2">
      <c r="A37" t="s">
        <v>256</v>
      </c>
      <c r="B37" t="s">
        <v>257</v>
      </c>
      <c r="C37" t="s">
        <v>217</v>
      </c>
      <c r="D37" t="s">
        <v>218</v>
      </c>
      <c r="E37" t="s">
        <v>219</v>
      </c>
      <c r="F37" t="s">
        <v>214</v>
      </c>
      <c r="G37" t="s">
        <v>214</v>
      </c>
      <c r="H37">
        <v>14</v>
      </c>
    </row>
    <row r="38" spans="1:8" x14ac:dyDescent="0.2">
      <c r="A38" t="s">
        <v>258</v>
      </c>
      <c r="B38" t="s">
        <v>259</v>
      </c>
      <c r="C38" t="s">
        <v>240</v>
      </c>
      <c r="D38" t="s">
        <v>221</v>
      </c>
      <c r="E38" t="s">
        <v>106</v>
      </c>
      <c r="F38" t="s">
        <v>214</v>
      </c>
      <c r="G38" t="s">
        <v>214</v>
      </c>
      <c r="H38" t="s">
        <v>210</v>
      </c>
    </row>
    <row r="39" spans="1:8" x14ac:dyDescent="0.2">
      <c r="A39" t="s">
        <v>260</v>
      </c>
      <c r="B39" t="s">
        <v>261</v>
      </c>
      <c r="C39" t="s">
        <v>220</v>
      </c>
      <c r="D39" t="s">
        <v>221</v>
      </c>
      <c r="E39" t="s">
        <v>222</v>
      </c>
      <c r="F39" t="s">
        <v>214</v>
      </c>
      <c r="G39" t="s">
        <v>214</v>
      </c>
      <c r="H39">
        <v>4</v>
      </c>
    </row>
    <row r="40" spans="1:8" x14ac:dyDescent="0.2">
      <c r="A40" t="s">
        <v>260</v>
      </c>
      <c r="B40" t="s">
        <v>261</v>
      </c>
      <c r="C40" t="s">
        <v>220</v>
      </c>
      <c r="D40" t="s">
        <v>221</v>
      </c>
      <c r="E40" t="s">
        <v>223</v>
      </c>
      <c r="F40" t="s">
        <v>214</v>
      </c>
      <c r="G40" t="s">
        <v>214</v>
      </c>
      <c r="H40">
        <v>2</v>
      </c>
    </row>
    <row r="41" spans="1:8" x14ac:dyDescent="0.2">
      <c r="A41" t="s">
        <v>260</v>
      </c>
      <c r="B41" t="s">
        <v>261</v>
      </c>
      <c r="C41" t="s">
        <v>262</v>
      </c>
      <c r="D41" t="s">
        <v>263</v>
      </c>
      <c r="E41" t="s">
        <v>264</v>
      </c>
      <c r="F41" t="s">
        <v>214</v>
      </c>
      <c r="G41" t="s">
        <v>214</v>
      </c>
      <c r="H41">
        <v>1</v>
      </c>
    </row>
    <row r="42" spans="1:8" x14ac:dyDescent="0.2">
      <c r="A42" t="s">
        <v>265</v>
      </c>
      <c r="B42" t="s">
        <v>98</v>
      </c>
      <c r="C42" t="s">
        <v>220</v>
      </c>
      <c r="D42" t="s">
        <v>221</v>
      </c>
      <c r="E42" t="s">
        <v>223</v>
      </c>
      <c r="F42" t="s">
        <v>214</v>
      </c>
      <c r="G42" t="s">
        <v>214</v>
      </c>
      <c r="H42">
        <v>2</v>
      </c>
    </row>
    <row r="43" spans="1:8" x14ac:dyDescent="0.2">
      <c r="A43" t="s">
        <v>99</v>
      </c>
      <c r="B43" t="s">
        <v>100</v>
      </c>
      <c r="C43" t="s">
        <v>220</v>
      </c>
      <c r="D43" t="s">
        <v>221</v>
      </c>
      <c r="E43" t="s">
        <v>222</v>
      </c>
      <c r="F43" t="s">
        <v>214</v>
      </c>
      <c r="G43" t="s">
        <v>214</v>
      </c>
      <c r="H43">
        <v>4</v>
      </c>
    </row>
    <row r="44" spans="1:8" x14ac:dyDescent="0.2">
      <c r="A44" t="s">
        <v>99</v>
      </c>
      <c r="B44" t="s">
        <v>100</v>
      </c>
      <c r="C44" t="s">
        <v>101</v>
      </c>
      <c r="D44" t="s">
        <v>238</v>
      </c>
      <c r="E44" t="s">
        <v>102</v>
      </c>
      <c r="F44" t="s">
        <v>214</v>
      </c>
      <c r="G44" t="s">
        <v>214</v>
      </c>
      <c r="H44">
        <v>1</v>
      </c>
    </row>
    <row r="45" spans="1:8" x14ac:dyDescent="0.2">
      <c r="A45" t="s">
        <v>99</v>
      </c>
      <c r="B45" t="s">
        <v>100</v>
      </c>
      <c r="C45" t="s">
        <v>220</v>
      </c>
      <c r="D45" t="s">
        <v>221</v>
      </c>
      <c r="E45" t="s">
        <v>223</v>
      </c>
      <c r="F45" t="s">
        <v>214</v>
      </c>
      <c r="G45" t="s">
        <v>214</v>
      </c>
      <c r="H45">
        <v>1</v>
      </c>
    </row>
    <row r="46" spans="1:8" x14ac:dyDescent="0.2">
      <c r="A46" t="s">
        <v>103</v>
      </c>
      <c r="B46" t="s">
        <v>103</v>
      </c>
      <c r="C46" t="s">
        <v>210</v>
      </c>
      <c r="D46" t="s">
        <v>210</v>
      </c>
      <c r="E46" t="s">
        <v>210</v>
      </c>
      <c r="F46" t="s">
        <v>210</v>
      </c>
      <c r="G46" t="s">
        <v>210</v>
      </c>
      <c r="H46" t="s">
        <v>210</v>
      </c>
    </row>
    <row r="47" spans="1:8" x14ac:dyDescent="0.2">
      <c r="A47" t="s">
        <v>104</v>
      </c>
      <c r="B47" t="s">
        <v>104</v>
      </c>
      <c r="C47" t="s">
        <v>220</v>
      </c>
      <c r="D47" t="s">
        <v>221</v>
      </c>
      <c r="E47" t="s">
        <v>223</v>
      </c>
      <c r="F47" t="s">
        <v>214</v>
      </c>
      <c r="G47" t="s">
        <v>214</v>
      </c>
      <c r="H47">
        <v>1</v>
      </c>
    </row>
    <row r="48" spans="1:8" x14ac:dyDescent="0.2">
      <c r="A48" t="s">
        <v>105</v>
      </c>
      <c r="B48" t="s">
        <v>30</v>
      </c>
      <c r="C48" t="s">
        <v>220</v>
      </c>
      <c r="D48" t="s">
        <v>221</v>
      </c>
      <c r="E48" t="s">
        <v>222</v>
      </c>
      <c r="F48" t="s">
        <v>214</v>
      </c>
      <c r="G48" t="s">
        <v>214</v>
      </c>
      <c r="H48">
        <v>9</v>
      </c>
    </row>
    <row r="49" spans="1:8" x14ac:dyDescent="0.2">
      <c r="A49" t="s">
        <v>105</v>
      </c>
      <c r="B49" t="s">
        <v>30</v>
      </c>
      <c r="C49" t="s">
        <v>234</v>
      </c>
      <c r="D49" t="s">
        <v>221</v>
      </c>
      <c r="E49" t="s">
        <v>203</v>
      </c>
      <c r="F49" t="s">
        <v>214</v>
      </c>
      <c r="G49" t="s">
        <v>214</v>
      </c>
      <c r="H49">
        <v>8</v>
      </c>
    </row>
    <row r="50" spans="1:8" x14ac:dyDescent="0.2">
      <c r="A50" t="s">
        <v>105</v>
      </c>
      <c r="B50" t="s">
        <v>30</v>
      </c>
      <c r="C50" t="s">
        <v>220</v>
      </c>
      <c r="D50" t="s">
        <v>221</v>
      </c>
      <c r="E50" t="s">
        <v>223</v>
      </c>
      <c r="F50" t="s">
        <v>214</v>
      </c>
      <c r="G50" t="s">
        <v>214</v>
      </c>
      <c r="H50">
        <v>5</v>
      </c>
    </row>
    <row r="51" spans="1:8" x14ac:dyDescent="0.2">
      <c r="A51" t="s">
        <v>31</v>
      </c>
      <c r="B51" t="s">
        <v>32</v>
      </c>
      <c r="C51" t="s">
        <v>273</v>
      </c>
      <c r="D51" t="s">
        <v>274</v>
      </c>
      <c r="E51" t="s">
        <v>275</v>
      </c>
      <c r="F51" t="s">
        <v>214</v>
      </c>
      <c r="G51" t="s">
        <v>214</v>
      </c>
      <c r="H51">
        <v>2</v>
      </c>
    </row>
    <row r="52" spans="1:8" x14ac:dyDescent="0.2">
      <c r="A52" t="s">
        <v>33</v>
      </c>
      <c r="B52" t="s">
        <v>34</v>
      </c>
      <c r="C52" t="s">
        <v>220</v>
      </c>
      <c r="D52" t="s">
        <v>221</v>
      </c>
      <c r="E52" t="s">
        <v>222</v>
      </c>
      <c r="F52" t="s">
        <v>214</v>
      </c>
      <c r="G52" t="s">
        <v>214</v>
      </c>
      <c r="H52">
        <v>5</v>
      </c>
    </row>
    <row r="53" spans="1:8" x14ac:dyDescent="0.2">
      <c r="A53" t="s">
        <v>33</v>
      </c>
      <c r="B53" t="s">
        <v>34</v>
      </c>
      <c r="C53" t="s">
        <v>262</v>
      </c>
      <c r="D53" t="s">
        <v>263</v>
      </c>
      <c r="E53" t="s">
        <v>264</v>
      </c>
      <c r="F53" t="s">
        <v>214</v>
      </c>
      <c r="G53" t="s">
        <v>214</v>
      </c>
      <c r="H53">
        <v>1</v>
      </c>
    </row>
    <row r="54" spans="1:8" x14ac:dyDescent="0.2">
      <c r="A54" t="s">
        <v>33</v>
      </c>
      <c r="B54" t="s">
        <v>34</v>
      </c>
      <c r="C54" t="s">
        <v>220</v>
      </c>
      <c r="D54" t="s">
        <v>221</v>
      </c>
      <c r="E54" t="s">
        <v>223</v>
      </c>
      <c r="F54" t="s">
        <v>214</v>
      </c>
      <c r="G54" t="s">
        <v>214</v>
      </c>
      <c r="H54">
        <v>1</v>
      </c>
    </row>
    <row r="55" spans="1:8" x14ac:dyDescent="0.2">
      <c r="A55" t="s">
        <v>120</v>
      </c>
      <c r="B55" t="s">
        <v>121</v>
      </c>
      <c r="C55" t="s">
        <v>220</v>
      </c>
      <c r="D55" t="s">
        <v>221</v>
      </c>
      <c r="E55" t="s">
        <v>222</v>
      </c>
      <c r="F55" t="s">
        <v>214</v>
      </c>
      <c r="G55" t="s">
        <v>214</v>
      </c>
      <c r="H55">
        <v>5</v>
      </c>
    </row>
    <row r="56" spans="1:8" x14ac:dyDescent="0.2">
      <c r="A56" t="s">
        <v>120</v>
      </c>
      <c r="B56" t="s">
        <v>121</v>
      </c>
      <c r="C56" t="s">
        <v>220</v>
      </c>
      <c r="D56" t="s">
        <v>221</v>
      </c>
      <c r="E56" t="s">
        <v>223</v>
      </c>
      <c r="F56" t="s">
        <v>214</v>
      </c>
      <c r="G56" t="s">
        <v>214</v>
      </c>
      <c r="H56">
        <v>2</v>
      </c>
    </row>
    <row r="57" spans="1:8" x14ac:dyDescent="0.2">
      <c r="A57" t="s">
        <v>122</v>
      </c>
      <c r="B57" t="s">
        <v>123</v>
      </c>
      <c r="C57" t="s">
        <v>240</v>
      </c>
      <c r="D57" t="s">
        <v>221</v>
      </c>
      <c r="E57" t="s">
        <v>106</v>
      </c>
      <c r="F57" t="s">
        <v>214</v>
      </c>
      <c r="G57" t="s">
        <v>214</v>
      </c>
      <c r="H57">
        <v>4</v>
      </c>
    </row>
    <row r="58" spans="1:8" x14ac:dyDescent="0.2">
      <c r="A58" t="s">
        <v>124</v>
      </c>
      <c r="B58" t="s">
        <v>124</v>
      </c>
      <c r="C58" t="s">
        <v>220</v>
      </c>
      <c r="D58" t="s">
        <v>221</v>
      </c>
      <c r="E58" t="s">
        <v>223</v>
      </c>
      <c r="F58" t="s">
        <v>214</v>
      </c>
      <c r="G58" t="s">
        <v>214</v>
      </c>
      <c r="H58">
        <v>1</v>
      </c>
    </row>
    <row r="59" spans="1:8" x14ac:dyDescent="0.2">
      <c r="A59" t="s">
        <v>125</v>
      </c>
      <c r="B59" t="s">
        <v>126</v>
      </c>
      <c r="C59" t="s">
        <v>220</v>
      </c>
      <c r="D59" t="s">
        <v>221</v>
      </c>
      <c r="E59" t="s">
        <v>222</v>
      </c>
      <c r="F59" t="s">
        <v>214</v>
      </c>
      <c r="G59" t="s">
        <v>214</v>
      </c>
      <c r="H59">
        <v>4</v>
      </c>
    </row>
    <row r="60" spans="1:8" x14ac:dyDescent="0.2">
      <c r="A60" t="s">
        <v>125</v>
      </c>
      <c r="B60" t="s">
        <v>126</v>
      </c>
      <c r="C60" t="s">
        <v>220</v>
      </c>
      <c r="D60" t="s">
        <v>221</v>
      </c>
      <c r="E60" t="s">
        <v>223</v>
      </c>
      <c r="F60" t="s">
        <v>214</v>
      </c>
      <c r="G60" t="s">
        <v>214</v>
      </c>
      <c r="H60">
        <v>2</v>
      </c>
    </row>
    <row r="61" spans="1:8" x14ac:dyDescent="0.2">
      <c r="A61" t="s">
        <v>127</v>
      </c>
      <c r="B61" t="s">
        <v>128</v>
      </c>
      <c r="C61" t="s">
        <v>240</v>
      </c>
      <c r="D61" t="s">
        <v>221</v>
      </c>
      <c r="E61" t="s">
        <v>106</v>
      </c>
      <c r="F61" t="s">
        <v>214</v>
      </c>
      <c r="G61" t="s">
        <v>214</v>
      </c>
      <c r="H61" t="s">
        <v>210</v>
      </c>
    </row>
    <row r="62" spans="1:8" x14ac:dyDescent="0.2">
      <c r="A62" t="s">
        <v>129</v>
      </c>
      <c r="B62" t="s">
        <v>129</v>
      </c>
      <c r="C62" t="s">
        <v>220</v>
      </c>
      <c r="D62" t="s">
        <v>221</v>
      </c>
      <c r="E62" t="s">
        <v>223</v>
      </c>
      <c r="F62" t="s">
        <v>214</v>
      </c>
      <c r="G62" t="s">
        <v>214</v>
      </c>
      <c r="H62">
        <v>1</v>
      </c>
    </row>
    <row r="63" spans="1:8" x14ac:dyDescent="0.2">
      <c r="A63" t="s">
        <v>130</v>
      </c>
      <c r="B63" t="s">
        <v>131</v>
      </c>
      <c r="C63" t="s">
        <v>210</v>
      </c>
      <c r="D63" t="s">
        <v>210</v>
      </c>
      <c r="E63" t="s">
        <v>210</v>
      </c>
      <c r="F63" t="s">
        <v>210</v>
      </c>
      <c r="G63" t="s">
        <v>210</v>
      </c>
      <c r="H63" t="s">
        <v>210</v>
      </c>
    </row>
    <row r="64" spans="1:8" x14ac:dyDescent="0.2">
      <c r="A64" t="s">
        <v>132</v>
      </c>
      <c r="B64" t="s">
        <v>132</v>
      </c>
      <c r="C64" t="s">
        <v>262</v>
      </c>
      <c r="D64" t="s">
        <v>263</v>
      </c>
      <c r="E64" t="s">
        <v>264</v>
      </c>
      <c r="F64" t="s">
        <v>210</v>
      </c>
      <c r="G64" t="s">
        <v>210</v>
      </c>
      <c r="H64">
        <v>1</v>
      </c>
    </row>
    <row r="65" spans="1:8" x14ac:dyDescent="0.2">
      <c r="A65" t="s">
        <v>132</v>
      </c>
      <c r="B65" t="s">
        <v>132</v>
      </c>
      <c r="C65" t="s">
        <v>133</v>
      </c>
      <c r="D65" t="s">
        <v>134</v>
      </c>
      <c r="E65" t="s">
        <v>241</v>
      </c>
      <c r="F65" t="s">
        <v>214</v>
      </c>
      <c r="G65" t="s">
        <v>214</v>
      </c>
      <c r="H65">
        <v>1</v>
      </c>
    </row>
    <row r="66" spans="1:8" x14ac:dyDescent="0.2">
      <c r="A66" t="s">
        <v>132</v>
      </c>
      <c r="B66" t="s">
        <v>132</v>
      </c>
      <c r="C66" t="s">
        <v>133</v>
      </c>
      <c r="D66" t="s">
        <v>134</v>
      </c>
      <c r="E66" t="s">
        <v>241</v>
      </c>
      <c r="F66" t="s">
        <v>214</v>
      </c>
      <c r="G66" t="s">
        <v>214</v>
      </c>
      <c r="H66">
        <v>0</v>
      </c>
    </row>
    <row r="70" spans="1:8" x14ac:dyDescent="0.2">
      <c r="A70" s="5" t="s">
        <v>198</v>
      </c>
    </row>
    <row r="71" spans="1:8" s="5" customFormat="1" x14ac:dyDescent="0.2">
      <c r="A71" s="71" t="s">
        <v>340</v>
      </c>
      <c r="B71" s="71" t="s">
        <v>341</v>
      </c>
      <c r="C71" s="71"/>
      <c r="D71" s="71"/>
      <c r="H71" s="35"/>
    </row>
    <row r="72" spans="1:8" x14ac:dyDescent="0.2">
      <c r="A72" s="71" t="s">
        <v>342</v>
      </c>
      <c r="B72" s="71" t="s">
        <v>164</v>
      </c>
      <c r="C72" s="71"/>
      <c r="D72" s="71"/>
    </row>
    <row r="73" spans="1:8" x14ac:dyDescent="0.2">
      <c r="A73" s="71" t="s">
        <v>165</v>
      </c>
      <c r="B73" s="71" t="s">
        <v>166</v>
      </c>
      <c r="C73" s="71" t="s">
        <v>167</v>
      </c>
      <c r="D73" s="71" t="s">
        <v>168</v>
      </c>
    </row>
    <row r="74" spans="1:8" x14ac:dyDescent="0.2">
      <c r="A74" s="71"/>
      <c r="B74" s="71"/>
      <c r="C74" s="71" t="s">
        <v>169</v>
      </c>
      <c r="D74" s="71" t="s">
        <v>170</v>
      </c>
    </row>
    <row r="75" spans="1:8" x14ac:dyDescent="0.2">
      <c r="A75" s="71"/>
      <c r="B75" s="71"/>
      <c r="C75" s="71" t="s">
        <v>171</v>
      </c>
      <c r="D75" s="71" t="s">
        <v>280</v>
      </c>
    </row>
    <row r="76" spans="1:8" x14ac:dyDescent="0.2">
      <c r="A76" s="71" t="s">
        <v>281</v>
      </c>
      <c r="B76" s="71" t="s">
        <v>166</v>
      </c>
      <c r="C76" s="71" t="s">
        <v>282</v>
      </c>
      <c r="D76" s="71" t="s">
        <v>283</v>
      </c>
    </row>
    <row r="77" spans="1:8" x14ac:dyDescent="0.2">
      <c r="A77" s="71" t="s">
        <v>284</v>
      </c>
      <c r="B77" s="71" t="s">
        <v>166</v>
      </c>
      <c r="C77" s="71" t="s">
        <v>285</v>
      </c>
      <c r="D77" s="71" t="s">
        <v>286</v>
      </c>
    </row>
    <row r="78" spans="1:8" x14ac:dyDescent="0.2">
      <c r="A78" s="71" t="s">
        <v>287</v>
      </c>
      <c r="B78" s="71" t="s">
        <v>166</v>
      </c>
      <c r="C78" s="71" t="s">
        <v>169</v>
      </c>
      <c r="D78" s="71" t="s">
        <v>288</v>
      </c>
    </row>
    <row r="79" spans="1:8" x14ac:dyDescent="0.2">
      <c r="A79" s="71"/>
      <c r="B79" s="71"/>
      <c r="C79" s="71" t="s">
        <v>171</v>
      </c>
      <c r="D79" s="71" t="s">
        <v>280</v>
      </c>
    </row>
    <row r="80" spans="1:8" x14ac:dyDescent="0.2">
      <c r="A80" s="71"/>
      <c r="B80" s="71"/>
      <c r="C80" s="71" t="s">
        <v>15</v>
      </c>
      <c r="D80" s="71" t="s">
        <v>16</v>
      </c>
    </row>
    <row r="81" spans="1:4" x14ac:dyDescent="0.2">
      <c r="A81" s="71" t="s">
        <v>17</v>
      </c>
      <c r="B81" s="71" t="s">
        <v>166</v>
      </c>
      <c r="C81" s="71" t="s">
        <v>169</v>
      </c>
      <c r="D81" s="71" t="s">
        <v>18</v>
      </c>
    </row>
    <row r="82" spans="1:4" x14ac:dyDescent="0.2">
      <c r="A82" s="71"/>
      <c r="B82" s="71"/>
      <c r="C82" s="71" t="s">
        <v>171</v>
      </c>
      <c r="D82" s="71" t="s">
        <v>280</v>
      </c>
    </row>
    <row r="83" spans="1:4" x14ac:dyDescent="0.2">
      <c r="A83" s="71" t="s">
        <v>242</v>
      </c>
      <c r="B83" s="71" t="s">
        <v>166</v>
      </c>
      <c r="C83" s="71" t="s">
        <v>243</v>
      </c>
      <c r="D83" s="71" t="s">
        <v>288</v>
      </c>
    </row>
    <row r="84" spans="1:4" x14ac:dyDescent="0.2">
      <c r="A84" s="71" t="s">
        <v>244</v>
      </c>
      <c r="B84" s="71" t="s">
        <v>166</v>
      </c>
      <c r="C84" s="71" t="s">
        <v>169</v>
      </c>
      <c r="D84" s="71" t="s">
        <v>245</v>
      </c>
    </row>
    <row r="85" spans="1:4" x14ac:dyDescent="0.2">
      <c r="A85" s="71"/>
      <c r="B85" s="71"/>
      <c r="C85" s="71" t="s">
        <v>171</v>
      </c>
      <c r="D85" s="71" t="s">
        <v>280</v>
      </c>
    </row>
    <row r="86" spans="1:4" x14ac:dyDescent="0.2">
      <c r="A86" s="71" t="s">
        <v>246</v>
      </c>
      <c r="B86" s="71" t="s">
        <v>166</v>
      </c>
      <c r="C86" s="71" t="s">
        <v>169</v>
      </c>
      <c r="D86" s="71" t="s">
        <v>18</v>
      </c>
    </row>
    <row r="87" spans="1:4" x14ac:dyDescent="0.2">
      <c r="A87" s="71"/>
      <c r="B87" s="71"/>
      <c r="C87" s="71" t="s">
        <v>171</v>
      </c>
      <c r="D87" s="71" t="s">
        <v>280</v>
      </c>
    </row>
    <row r="88" spans="1:4" x14ac:dyDescent="0.2">
      <c r="A88" s="71" t="s">
        <v>174</v>
      </c>
      <c r="B88" s="71" t="s">
        <v>166</v>
      </c>
      <c r="C88" s="71" t="s">
        <v>175</v>
      </c>
      <c r="D88" s="71" t="s">
        <v>176</v>
      </c>
    </row>
    <row r="89" spans="1:4" x14ac:dyDescent="0.2">
      <c r="A89" s="71" t="s">
        <v>177</v>
      </c>
      <c r="B89" s="71" t="s">
        <v>166</v>
      </c>
      <c r="C89" s="71" t="s">
        <v>169</v>
      </c>
      <c r="D89" s="71" t="s">
        <v>245</v>
      </c>
    </row>
    <row r="90" spans="1:4" x14ac:dyDescent="0.2">
      <c r="A90" s="71"/>
      <c r="B90" s="71"/>
      <c r="C90" s="71" t="s">
        <v>171</v>
      </c>
      <c r="D90" s="71" t="s">
        <v>280</v>
      </c>
    </row>
    <row r="91" spans="1:4" x14ac:dyDescent="0.2">
      <c r="A91" s="71" t="s">
        <v>188</v>
      </c>
      <c r="B91" s="71" t="s">
        <v>166</v>
      </c>
      <c r="C91" s="71" t="s">
        <v>189</v>
      </c>
      <c r="D91" s="71" t="s">
        <v>190</v>
      </c>
    </row>
    <row r="92" spans="1:4" x14ac:dyDescent="0.2">
      <c r="A92" s="71" t="s">
        <v>191</v>
      </c>
      <c r="B92" s="71" t="s">
        <v>166</v>
      </c>
      <c r="C92" s="71" t="s">
        <v>169</v>
      </c>
      <c r="D92" s="71" t="s">
        <v>245</v>
      </c>
    </row>
    <row r="93" spans="1:4" x14ac:dyDescent="0.2">
      <c r="A93" s="71"/>
      <c r="B93" s="71"/>
      <c r="C93" s="71" t="s">
        <v>171</v>
      </c>
      <c r="D93" s="71" t="s">
        <v>192</v>
      </c>
    </row>
    <row r="94" spans="1:4" x14ac:dyDescent="0.2">
      <c r="A94" s="71" t="s">
        <v>60</v>
      </c>
      <c r="B94" s="71" t="s">
        <v>166</v>
      </c>
      <c r="C94" s="71" t="s">
        <v>282</v>
      </c>
      <c r="D94" s="71" t="s">
        <v>283</v>
      </c>
    </row>
    <row r="95" spans="1:4" x14ac:dyDescent="0.2">
      <c r="A95" s="71" t="s">
        <v>61</v>
      </c>
      <c r="B95" s="71" t="s">
        <v>166</v>
      </c>
      <c r="C95" s="71" t="s">
        <v>171</v>
      </c>
      <c r="D95" s="71" t="s">
        <v>280</v>
      </c>
    </row>
    <row r="96" spans="1:4" x14ac:dyDescent="0.2">
      <c r="A96" s="71" t="s">
        <v>62</v>
      </c>
      <c r="B96" s="71" t="s">
        <v>166</v>
      </c>
      <c r="C96" s="71" t="s">
        <v>169</v>
      </c>
      <c r="D96" s="71" t="s">
        <v>63</v>
      </c>
    </row>
    <row r="97" spans="1:4" x14ac:dyDescent="0.2">
      <c r="A97" s="71"/>
      <c r="B97" s="71"/>
      <c r="C97" s="71" t="s">
        <v>171</v>
      </c>
      <c r="D97" s="71" t="s">
        <v>280</v>
      </c>
    </row>
    <row r="98" spans="1:4" x14ac:dyDescent="0.2">
      <c r="A98" s="71" t="s">
        <v>305</v>
      </c>
      <c r="B98" s="71" t="s">
        <v>166</v>
      </c>
      <c r="C98" s="71" t="s">
        <v>243</v>
      </c>
      <c r="D98" s="71" t="s">
        <v>288</v>
      </c>
    </row>
    <row r="99" spans="1:4" x14ac:dyDescent="0.2">
      <c r="A99" s="71" t="s">
        <v>306</v>
      </c>
      <c r="B99" s="71" t="s">
        <v>166</v>
      </c>
      <c r="C99" s="71" t="s">
        <v>167</v>
      </c>
      <c r="D99" s="71" t="s">
        <v>307</v>
      </c>
    </row>
    <row r="100" spans="1:4" x14ac:dyDescent="0.2">
      <c r="A100" s="71" t="s">
        <v>308</v>
      </c>
      <c r="B100" s="71" t="s">
        <v>166</v>
      </c>
      <c r="C100" s="71" t="s">
        <v>175</v>
      </c>
      <c r="D100" s="71" t="s">
        <v>176</v>
      </c>
    </row>
    <row r="101" spans="1:4" x14ac:dyDescent="0.2">
      <c r="A101" s="71" t="s">
        <v>309</v>
      </c>
      <c r="B101" s="71" t="s">
        <v>166</v>
      </c>
      <c r="C101" s="71" t="s">
        <v>169</v>
      </c>
      <c r="D101" s="71" t="s">
        <v>288</v>
      </c>
    </row>
    <row r="102" spans="1:4" x14ac:dyDescent="0.2">
      <c r="A102" s="71"/>
      <c r="B102" s="71"/>
      <c r="C102" s="71" t="s">
        <v>171</v>
      </c>
      <c r="D102" s="71" t="s">
        <v>192</v>
      </c>
    </row>
    <row r="103" spans="1:4" x14ac:dyDescent="0.2">
      <c r="A103" s="71"/>
      <c r="B103" s="71"/>
      <c r="C103" s="71" t="s">
        <v>268</v>
      </c>
      <c r="D103" s="71" t="s">
        <v>269</v>
      </c>
    </row>
    <row r="104" spans="1:4" x14ac:dyDescent="0.2">
      <c r="A104" s="71" t="s">
        <v>114</v>
      </c>
      <c r="B104" s="71" t="s">
        <v>166</v>
      </c>
      <c r="C104" s="71" t="s">
        <v>171</v>
      </c>
      <c r="D104" s="71" t="s">
        <v>192</v>
      </c>
    </row>
    <row r="105" spans="1:4" x14ac:dyDescent="0.2">
      <c r="A105" s="71" t="s">
        <v>115</v>
      </c>
      <c r="B105" s="71" t="s">
        <v>166</v>
      </c>
      <c r="C105" s="71" t="s">
        <v>169</v>
      </c>
      <c r="D105" s="71" t="s">
        <v>288</v>
      </c>
    </row>
    <row r="106" spans="1:4" x14ac:dyDescent="0.2">
      <c r="A106" s="71"/>
      <c r="B106" s="71"/>
      <c r="C106" s="71" t="s">
        <v>116</v>
      </c>
      <c r="D106" s="71" t="s">
        <v>269</v>
      </c>
    </row>
    <row r="107" spans="1:4" x14ac:dyDescent="0.2">
      <c r="A107" s="71"/>
      <c r="B107" s="71"/>
      <c r="C107" s="71" t="s">
        <v>171</v>
      </c>
      <c r="D107" s="71" t="s">
        <v>280</v>
      </c>
    </row>
    <row r="108" spans="1:4" x14ac:dyDescent="0.2">
      <c r="A108" s="71" t="s">
        <v>117</v>
      </c>
      <c r="B108" s="71" t="s">
        <v>330</v>
      </c>
      <c r="C108" s="71"/>
      <c r="D108" s="71"/>
    </row>
    <row r="109" spans="1:4" x14ac:dyDescent="0.2">
      <c r="A109" s="71" t="s">
        <v>331</v>
      </c>
      <c r="B109" s="71" t="s">
        <v>166</v>
      </c>
      <c r="C109" s="71" t="s">
        <v>171</v>
      </c>
      <c r="D109" s="71" t="s">
        <v>280</v>
      </c>
    </row>
    <row r="110" spans="1:4" x14ac:dyDescent="0.2">
      <c r="A110" s="71" t="s">
        <v>332</v>
      </c>
      <c r="B110" s="71" t="s">
        <v>166</v>
      </c>
      <c r="C110" s="71" t="s">
        <v>169</v>
      </c>
      <c r="D110" s="71" t="s">
        <v>333</v>
      </c>
    </row>
    <row r="111" spans="1:4" x14ac:dyDescent="0.2">
      <c r="A111" s="71"/>
      <c r="B111" s="71"/>
      <c r="C111" s="71" t="s">
        <v>15</v>
      </c>
      <c r="D111" s="71" t="s">
        <v>334</v>
      </c>
    </row>
    <row r="112" spans="1:4" x14ac:dyDescent="0.2">
      <c r="A112" s="71"/>
      <c r="B112" s="71"/>
      <c r="C112" s="71" t="s">
        <v>171</v>
      </c>
      <c r="D112" s="71" t="s">
        <v>335</v>
      </c>
    </row>
    <row r="113" spans="1:4" x14ac:dyDescent="0.2">
      <c r="A113" s="71" t="s">
        <v>336</v>
      </c>
      <c r="B113" s="71" t="s">
        <v>166</v>
      </c>
      <c r="C113" s="71" t="s">
        <v>282</v>
      </c>
      <c r="D113" s="71" t="s">
        <v>283</v>
      </c>
    </row>
    <row r="114" spans="1:4" x14ac:dyDescent="0.2">
      <c r="A114" s="71" t="s">
        <v>337</v>
      </c>
      <c r="B114" s="71" t="s">
        <v>166</v>
      </c>
      <c r="C114" s="71" t="s">
        <v>169</v>
      </c>
      <c r="D114" s="71" t="s">
        <v>245</v>
      </c>
    </row>
    <row r="115" spans="1:4" x14ac:dyDescent="0.2">
      <c r="A115" s="71"/>
      <c r="B115" s="71"/>
      <c r="C115" s="71" t="s">
        <v>268</v>
      </c>
      <c r="D115" s="71" t="s">
        <v>269</v>
      </c>
    </row>
    <row r="116" spans="1:4" x14ac:dyDescent="0.2">
      <c r="A116" s="71"/>
      <c r="B116" s="71"/>
      <c r="C116" s="71" t="s">
        <v>171</v>
      </c>
      <c r="D116" s="71" t="s">
        <v>280</v>
      </c>
    </row>
    <row r="117" spans="1:4" x14ac:dyDescent="0.2">
      <c r="A117" s="71" t="s">
        <v>338</v>
      </c>
      <c r="B117" s="71" t="s">
        <v>166</v>
      </c>
      <c r="C117" s="71" t="s">
        <v>169</v>
      </c>
      <c r="D117" s="71" t="s">
        <v>245</v>
      </c>
    </row>
    <row r="118" spans="1:4" x14ac:dyDescent="0.2">
      <c r="A118" s="71"/>
      <c r="B118" s="71"/>
      <c r="C118" s="71" t="s">
        <v>171</v>
      </c>
      <c r="D118" s="71" t="s">
        <v>192</v>
      </c>
    </row>
    <row r="119" spans="1:4" x14ac:dyDescent="0.2">
      <c r="A119" s="71" t="s">
        <v>339</v>
      </c>
      <c r="B119" s="71" t="s">
        <v>166</v>
      </c>
      <c r="C119" s="71" t="s">
        <v>243</v>
      </c>
      <c r="D119" s="71" t="s">
        <v>288</v>
      </c>
    </row>
    <row r="120" spans="1:4" x14ac:dyDescent="0.2">
      <c r="A120" s="71" t="s">
        <v>67</v>
      </c>
      <c r="B120" s="71" t="s">
        <v>166</v>
      </c>
      <c r="C120" s="71" t="s">
        <v>171</v>
      </c>
      <c r="D120" s="71" t="s">
        <v>280</v>
      </c>
    </row>
    <row r="121" spans="1:4" x14ac:dyDescent="0.2">
      <c r="A121" s="71" t="s">
        <v>68</v>
      </c>
      <c r="B121" s="71" t="s">
        <v>166</v>
      </c>
      <c r="C121" s="71" t="s">
        <v>169</v>
      </c>
      <c r="D121" s="71" t="s">
        <v>288</v>
      </c>
    </row>
    <row r="122" spans="1:4" x14ac:dyDescent="0.2">
      <c r="A122" s="71"/>
      <c r="B122" s="71"/>
      <c r="C122" s="71" t="s">
        <v>171</v>
      </c>
      <c r="D122" s="71" t="s">
        <v>192</v>
      </c>
    </row>
    <row r="123" spans="1:4" x14ac:dyDescent="0.2">
      <c r="A123" s="71" t="s">
        <v>69</v>
      </c>
      <c r="B123" s="71" t="s">
        <v>166</v>
      </c>
      <c r="C123" s="71" t="s">
        <v>175</v>
      </c>
      <c r="D123" s="71" t="s">
        <v>176</v>
      </c>
    </row>
    <row r="124" spans="1:4" x14ac:dyDescent="0.2">
      <c r="A124" s="71" t="s">
        <v>298</v>
      </c>
      <c r="B124" s="71" t="s">
        <v>166</v>
      </c>
      <c r="C124" s="71" t="s">
        <v>171</v>
      </c>
      <c r="D124" s="71" t="s">
        <v>280</v>
      </c>
    </row>
    <row r="125" spans="1:4" x14ac:dyDescent="0.2">
      <c r="A125" s="71" t="s">
        <v>299</v>
      </c>
      <c r="B125" s="71" t="s">
        <v>330</v>
      </c>
      <c r="C125" s="71"/>
      <c r="D125" s="71"/>
    </row>
    <row r="126" spans="1:4" x14ac:dyDescent="0.2">
      <c r="A126" s="71" t="s">
        <v>300</v>
      </c>
      <c r="B126" s="71" t="s">
        <v>330</v>
      </c>
      <c r="C126" s="71" t="s">
        <v>268</v>
      </c>
      <c r="D126" s="71" t="s">
        <v>269</v>
      </c>
    </row>
    <row r="127" spans="1:4" x14ac:dyDescent="0.2">
      <c r="A127" s="71" t="s">
        <v>300</v>
      </c>
      <c r="B127" s="71" t="s">
        <v>166</v>
      </c>
      <c r="C127" s="71" t="s">
        <v>179</v>
      </c>
      <c r="D127" s="71" t="s">
        <v>269</v>
      </c>
    </row>
    <row r="128" spans="1:4" x14ac:dyDescent="0.2">
      <c r="A128" s="71"/>
      <c r="B128" s="71"/>
      <c r="C128" s="71" t="s">
        <v>179</v>
      </c>
      <c r="D128" s="71" t="s">
        <v>180</v>
      </c>
    </row>
  </sheetData>
  <mergeCells count="6">
    <mergeCell ref="I7:I8"/>
    <mergeCell ref="A1:B1"/>
    <mergeCell ref="A7:B7"/>
    <mergeCell ref="C7:E7"/>
    <mergeCell ref="F7:G7"/>
    <mergeCell ref="H7:H8"/>
  </mergeCells>
  <phoneticPr fontId="12" type="noConversion"/>
  <pageMargins left="0.75" right="0.75" top="1" bottom="1" header="0.5" footer="0.5"/>
  <pageSetup orientation="portrait" horizontalDpi="4294967292" vertic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zoomScaleNormal="100" workbookViewId="0">
      <selection activeCell="F8" sqref="F8"/>
    </sheetView>
  </sheetViews>
  <sheetFormatPr defaultColWidth="11.42578125" defaultRowHeight="12.75" x14ac:dyDescent="0.2"/>
  <cols>
    <col min="1" max="4" width="11.42578125" style="185"/>
    <col min="5" max="5" width="23.85546875" style="185" customWidth="1"/>
    <col min="6" max="6" width="20.85546875" style="185" customWidth="1"/>
    <col min="7" max="16384" width="11.42578125" style="185"/>
  </cols>
  <sheetData>
    <row r="1" spans="1:15" s="179" customFormat="1" ht="15" x14ac:dyDescent="0.25">
      <c r="A1" s="332" t="s">
        <v>376</v>
      </c>
      <c r="F1" s="333"/>
      <c r="G1" s="333"/>
      <c r="H1" s="333"/>
      <c r="I1" s="333"/>
      <c r="J1" s="333"/>
      <c r="O1" s="131"/>
    </row>
    <row r="2" spans="1:15" s="179" customFormat="1" ht="15" x14ac:dyDescent="0.25">
      <c r="A2" s="549" t="s">
        <v>458</v>
      </c>
      <c r="B2" s="450"/>
      <c r="C2" s="450"/>
      <c r="D2" s="450"/>
      <c r="E2" s="284"/>
      <c r="F2" s="333"/>
      <c r="G2" s="333"/>
      <c r="H2" s="333"/>
      <c r="I2" s="333"/>
      <c r="J2" s="333"/>
      <c r="O2" s="131"/>
    </row>
    <row r="4" spans="1:15" ht="15.95" customHeight="1" x14ac:dyDescent="0.25">
      <c r="B4" s="550" t="s">
        <v>433</v>
      </c>
      <c r="C4" s="550"/>
      <c r="D4" s="550"/>
      <c r="E4" s="551"/>
      <c r="F4" s="151">
        <f>'Table 4.3-BS Budget'!L174</f>
        <v>0</v>
      </c>
      <c r="G4" s="116"/>
    </row>
    <row r="5" spans="1:15" ht="15.95" customHeight="1" x14ac:dyDescent="0.25">
      <c r="B5" s="552" t="s">
        <v>390</v>
      </c>
      <c r="C5" s="552"/>
      <c r="D5" s="552"/>
      <c r="E5" s="551"/>
      <c r="F5" s="152">
        <f>'Table 5.1-SS Summary'!F16</f>
        <v>0</v>
      </c>
      <c r="G5" s="116"/>
    </row>
    <row r="6" spans="1:15" ht="15.95" customHeight="1" x14ac:dyDescent="0.25">
      <c r="B6" s="553" t="s">
        <v>391</v>
      </c>
      <c r="C6" s="554"/>
      <c r="D6" s="554"/>
      <c r="E6" s="555"/>
      <c r="F6" s="151">
        <f>'Table 5.3-SS CF'!F15</f>
        <v>0</v>
      </c>
      <c r="G6" s="116"/>
    </row>
    <row r="7" spans="1:15" ht="15" x14ac:dyDescent="0.25">
      <c r="B7" s="334" t="s">
        <v>459</v>
      </c>
      <c r="C7" s="334"/>
      <c r="D7" s="334"/>
      <c r="E7" s="335"/>
      <c r="F7" s="152">
        <f>'Table 6.1-Tech Ex_Pool'!L31</f>
        <v>0</v>
      </c>
    </row>
    <row r="8" spans="1:15" ht="15" x14ac:dyDescent="0.25">
      <c r="B8" s="552" t="s">
        <v>460</v>
      </c>
      <c r="C8" s="552"/>
      <c r="D8" s="552"/>
      <c r="E8" s="551"/>
      <c r="F8" s="153"/>
    </row>
    <row r="9" spans="1:15" ht="18" x14ac:dyDescent="0.25">
      <c r="D9" s="336"/>
      <c r="E9" s="14"/>
    </row>
    <row r="10" spans="1:15" ht="15.75" x14ac:dyDescent="0.25">
      <c r="D10" s="556" t="s">
        <v>311</v>
      </c>
      <c r="E10" s="389"/>
      <c r="F10" s="117">
        <f>SUM(F4:F8)</f>
        <v>0</v>
      </c>
    </row>
  </sheetData>
  <mergeCells count="6">
    <mergeCell ref="D10:E10"/>
    <mergeCell ref="A2:D2"/>
    <mergeCell ref="B4:E4"/>
    <mergeCell ref="B5:E5"/>
    <mergeCell ref="B6:E6"/>
    <mergeCell ref="B8:E8"/>
  </mergeCells>
  <pageMargins left="0.75" right="0.75" top="1" bottom="1" header="0.5" footer="0.5"/>
  <pageSetup orientation="portrait"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A6" sqref="A6:H6"/>
    </sheetView>
  </sheetViews>
  <sheetFormatPr defaultColWidth="11.42578125" defaultRowHeight="12.75" x14ac:dyDescent="0.2"/>
  <sheetData>
    <row r="1" spans="1:8" x14ac:dyDescent="0.2">
      <c r="A1" s="349" t="s">
        <v>43</v>
      </c>
      <c r="B1" s="349"/>
      <c r="C1" s="349"/>
      <c r="D1" s="349"/>
      <c r="E1" s="349"/>
      <c r="F1" s="349"/>
      <c r="G1" s="349"/>
      <c r="H1" s="349"/>
    </row>
    <row r="2" spans="1:8" x14ac:dyDescent="0.2">
      <c r="A2" s="349" t="s">
        <v>44</v>
      </c>
      <c r="B2" s="349"/>
      <c r="C2" s="349"/>
      <c r="D2" s="349"/>
      <c r="E2" s="349"/>
      <c r="F2" s="349"/>
      <c r="G2" s="349"/>
      <c r="H2" s="349"/>
    </row>
    <row r="3" spans="1:8" x14ac:dyDescent="0.2">
      <c r="A3" s="347"/>
      <c r="B3" s="347"/>
      <c r="C3" s="347"/>
      <c r="D3" s="347"/>
      <c r="E3" s="347"/>
      <c r="F3" s="347"/>
      <c r="G3" s="347"/>
      <c r="H3" s="347"/>
    </row>
    <row r="4" spans="1:8" x14ac:dyDescent="0.2">
      <c r="A4" s="349" t="s">
        <v>35</v>
      </c>
      <c r="B4" s="349"/>
      <c r="C4" s="349"/>
      <c r="D4" s="349"/>
      <c r="E4" s="349"/>
      <c r="F4" s="349"/>
      <c r="G4" s="349"/>
      <c r="H4" s="349"/>
    </row>
    <row r="5" spans="1:8" x14ac:dyDescent="0.2">
      <c r="A5" s="350"/>
      <c r="B5" s="350"/>
      <c r="C5" s="350"/>
      <c r="D5" s="350"/>
      <c r="E5" s="350"/>
      <c r="F5" s="350"/>
      <c r="G5" s="350"/>
      <c r="H5" s="350"/>
    </row>
    <row r="6" spans="1:8" ht="67.5" customHeight="1" x14ac:dyDescent="0.2">
      <c r="A6" s="346" t="s">
        <v>434</v>
      </c>
      <c r="B6" s="346"/>
      <c r="C6" s="346"/>
      <c r="D6" s="346"/>
      <c r="E6" s="346"/>
      <c r="F6" s="346"/>
      <c r="G6" s="346"/>
      <c r="H6" s="346"/>
    </row>
    <row r="7" spans="1:8" x14ac:dyDescent="0.2">
      <c r="A7" s="346"/>
      <c r="B7" s="346"/>
      <c r="C7" s="346"/>
      <c r="D7" s="346"/>
      <c r="E7" s="346"/>
      <c r="F7" s="346"/>
      <c r="G7" s="346"/>
      <c r="H7" s="346"/>
    </row>
    <row r="8" spans="1:8" x14ac:dyDescent="0.2">
      <c r="A8" s="347" t="s">
        <v>42</v>
      </c>
      <c r="B8" s="347"/>
      <c r="C8" s="347"/>
      <c r="D8" s="347"/>
      <c r="E8" s="347"/>
      <c r="F8" s="347"/>
      <c r="G8" s="347"/>
      <c r="H8" s="347"/>
    </row>
    <row r="9" spans="1:8" ht="36.75" customHeight="1" x14ac:dyDescent="0.2">
      <c r="A9" s="348" t="s">
        <v>23</v>
      </c>
      <c r="B9" s="348"/>
      <c r="C9" s="348"/>
      <c r="D9" s="348"/>
      <c r="E9" s="348"/>
      <c r="F9" s="348"/>
      <c r="G9" s="348"/>
      <c r="H9" s="348"/>
    </row>
    <row r="10" spans="1:8" x14ac:dyDescent="0.2">
      <c r="A10" s="343" t="s">
        <v>210</v>
      </c>
      <c r="B10" s="343"/>
      <c r="C10" s="343"/>
      <c r="D10" s="343"/>
      <c r="E10" s="343"/>
      <c r="F10" s="343"/>
      <c r="G10" s="343"/>
      <c r="H10" s="343"/>
    </row>
    <row r="11" spans="1:8" x14ac:dyDescent="0.2">
      <c r="A11" s="346" t="s">
        <v>45</v>
      </c>
      <c r="B11" s="346"/>
      <c r="C11" s="346"/>
      <c r="D11" s="346"/>
      <c r="E11" s="346"/>
      <c r="F11" s="346"/>
      <c r="G11" s="346"/>
      <c r="H11" s="346"/>
    </row>
    <row r="12" spans="1:8" x14ac:dyDescent="0.2">
      <c r="A12" s="343" t="s">
        <v>453</v>
      </c>
      <c r="B12" s="343"/>
      <c r="C12" s="343"/>
      <c r="D12" s="343"/>
      <c r="E12" s="343"/>
      <c r="F12" s="343"/>
      <c r="G12" s="343"/>
      <c r="H12" s="343"/>
    </row>
    <row r="13" spans="1:8" x14ac:dyDescent="0.2">
      <c r="A13" s="344" t="s">
        <v>21</v>
      </c>
      <c r="B13" s="344"/>
      <c r="C13" s="344"/>
      <c r="D13" s="344"/>
      <c r="E13" s="344"/>
      <c r="F13" s="344"/>
      <c r="G13" s="344"/>
      <c r="H13" s="344"/>
    </row>
    <row r="14" spans="1:8" ht="30" customHeight="1" x14ac:dyDescent="0.2">
      <c r="A14" s="345" t="s">
        <v>451</v>
      </c>
      <c r="B14" s="345"/>
      <c r="C14" s="345"/>
      <c r="D14" s="345"/>
      <c r="E14" s="345"/>
      <c r="F14" s="345"/>
      <c r="G14" s="345"/>
      <c r="H14" s="345"/>
    </row>
    <row r="15" spans="1:8" ht="30.95" customHeight="1" x14ac:dyDescent="0.2">
      <c r="A15" s="343" t="s">
        <v>452</v>
      </c>
      <c r="B15" s="343"/>
      <c r="C15" s="343"/>
      <c r="D15" s="343"/>
      <c r="E15" s="343"/>
      <c r="F15" s="343"/>
      <c r="G15" s="343"/>
      <c r="H15" s="343"/>
    </row>
    <row r="16" spans="1:8" s="178" customFormat="1" x14ac:dyDescent="0.2">
      <c r="A16" s="300"/>
      <c r="B16" s="300"/>
      <c r="C16" s="300"/>
      <c r="D16" s="300"/>
      <c r="E16" s="300"/>
      <c r="F16" s="300"/>
      <c r="G16" s="300"/>
      <c r="H16" s="300"/>
    </row>
    <row r="17" spans="1:8" ht="23.25" customHeight="1" x14ac:dyDescent="0.2">
      <c r="A17" s="342" t="s">
        <v>449</v>
      </c>
      <c r="B17" s="342"/>
      <c r="C17" s="342"/>
      <c r="D17" s="342"/>
      <c r="E17" s="342"/>
      <c r="F17" s="342"/>
      <c r="G17" s="342"/>
      <c r="H17" s="342"/>
    </row>
    <row r="18" spans="1:8" x14ac:dyDescent="0.2">
      <c r="A18" s="342" t="s">
        <v>450</v>
      </c>
      <c r="B18" s="342"/>
      <c r="C18" s="342"/>
      <c r="D18" s="342"/>
      <c r="E18" s="342"/>
      <c r="F18" s="342"/>
      <c r="G18" s="342"/>
      <c r="H18" s="342"/>
    </row>
    <row r="19" spans="1:8" x14ac:dyDescent="0.2">
      <c r="A19" s="84"/>
      <c r="B19" s="84"/>
      <c r="C19" s="84"/>
      <c r="D19" s="84"/>
      <c r="E19" s="84"/>
      <c r="F19" s="84"/>
      <c r="G19" s="84"/>
      <c r="H19" s="84"/>
    </row>
  </sheetData>
  <mergeCells count="17">
    <mergeCell ref="A6:H6"/>
    <mergeCell ref="A1:H1"/>
    <mergeCell ref="A2:H2"/>
    <mergeCell ref="A3:H3"/>
    <mergeCell ref="A4:H4"/>
    <mergeCell ref="A5:H5"/>
    <mergeCell ref="A7:H7"/>
    <mergeCell ref="A8:H8"/>
    <mergeCell ref="A9:H9"/>
    <mergeCell ref="A10:H10"/>
    <mergeCell ref="A11:H11"/>
    <mergeCell ref="A18:H18"/>
    <mergeCell ref="A12:H12"/>
    <mergeCell ref="A13:H13"/>
    <mergeCell ref="A14:H14"/>
    <mergeCell ref="A15:H15"/>
    <mergeCell ref="A17:H17"/>
  </mergeCells>
  <phoneticPr fontId="12" type="noConversion"/>
  <hyperlinks>
    <hyperlink ref="A13" r:id="rId1"/>
  </hyperlinks>
  <pageMargins left="0.75" right="0.75" top="1" bottom="1" header="0.5" footer="0.5"/>
  <pageSetup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zoomScaleNormal="100" workbookViewId="0">
      <selection activeCell="B5" sqref="B5:D14"/>
    </sheetView>
  </sheetViews>
  <sheetFormatPr defaultColWidth="11.42578125" defaultRowHeight="12.75" x14ac:dyDescent="0.2"/>
  <cols>
    <col min="1" max="1" width="16.28515625" customWidth="1"/>
    <col min="2" max="2" width="14" customWidth="1"/>
    <col min="3" max="3" width="13.28515625" customWidth="1"/>
    <col min="4" max="4" width="13.7109375" customWidth="1"/>
  </cols>
  <sheetData>
    <row r="1" spans="1:5" s="84" customFormat="1" x14ac:dyDescent="0.2">
      <c r="A1" s="84" t="s">
        <v>197</v>
      </c>
    </row>
    <row r="2" spans="1:5" x14ac:dyDescent="0.2">
      <c r="A2" s="5" t="s">
        <v>97</v>
      </c>
    </row>
    <row r="3" spans="1:5" ht="13.5" thickBot="1" x14ac:dyDescent="0.25">
      <c r="A3" s="46"/>
    </row>
    <row r="4" spans="1:5" ht="27.95" customHeight="1" thickBot="1" x14ac:dyDescent="0.25">
      <c r="A4" s="46" t="s">
        <v>92</v>
      </c>
      <c r="B4" s="137" t="s">
        <v>435</v>
      </c>
      <c r="C4" s="137" t="s">
        <v>436</v>
      </c>
      <c r="D4" s="137" t="s">
        <v>437</v>
      </c>
      <c r="E4" s="170"/>
    </row>
    <row r="5" spans="1:5" x14ac:dyDescent="0.2">
      <c r="A5" s="74" t="s">
        <v>93</v>
      </c>
      <c r="B5" s="77"/>
      <c r="C5" s="77"/>
      <c r="D5" s="77"/>
    </row>
    <row r="6" spans="1:5" x14ac:dyDescent="0.2">
      <c r="A6" s="159" t="s">
        <v>356</v>
      </c>
      <c r="B6" s="158"/>
      <c r="C6" s="158"/>
      <c r="D6" s="158"/>
    </row>
    <row r="7" spans="1:5" x14ac:dyDescent="0.2">
      <c r="A7" s="74" t="s">
        <v>94</v>
      </c>
      <c r="B7" s="78"/>
      <c r="C7" s="78"/>
      <c r="D7" s="78"/>
    </row>
    <row r="8" spans="1:5" x14ac:dyDescent="0.2">
      <c r="A8" s="74" t="s">
        <v>95</v>
      </c>
      <c r="B8" s="78"/>
      <c r="C8" s="78"/>
      <c r="D8" s="78"/>
    </row>
    <row r="9" spans="1:5" x14ac:dyDescent="0.2">
      <c r="A9" s="74" t="s">
        <v>161</v>
      </c>
      <c r="B9" s="78"/>
      <c r="C9" s="78"/>
      <c r="D9" s="78"/>
    </row>
    <row r="10" spans="1:5" x14ac:dyDescent="0.2">
      <c r="A10" s="74" t="s">
        <v>162</v>
      </c>
      <c r="B10" s="78"/>
      <c r="C10" s="78"/>
      <c r="D10" s="78"/>
    </row>
    <row r="11" spans="1:5" x14ac:dyDescent="0.2">
      <c r="A11" s="159" t="s">
        <v>358</v>
      </c>
      <c r="B11" s="78"/>
      <c r="C11" s="78"/>
      <c r="D11" s="78"/>
    </row>
    <row r="12" spans="1:5" x14ac:dyDescent="0.2">
      <c r="A12" s="159" t="s">
        <v>362</v>
      </c>
      <c r="B12" s="78"/>
      <c r="C12" s="78"/>
      <c r="D12" s="78"/>
    </row>
    <row r="13" spans="1:5" x14ac:dyDescent="0.2">
      <c r="A13" s="159" t="s">
        <v>361</v>
      </c>
      <c r="B13" s="78"/>
      <c r="C13" s="78"/>
      <c r="D13" s="78"/>
    </row>
    <row r="14" spans="1:5" x14ac:dyDescent="0.2">
      <c r="A14" s="159" t="s">
        <v>359</v>
      </c>
      <c r="B14" s="78"/>
      <c r="C14" s="78"/>
      <c r="D14" s="78"/>
    </row>
    <row r="15" spans="1:5" x14ac:dyDescent="0.2">
      <c r="A15" s="159" t="s">
        <v>357</v>
      </c>
      <c r="B15" s="78"/>
      <c r="C15" s="78"/>
      <c r="D15" s="78"/>
    </row>
    <row r="16" spans="1:5" x14ac:dyDescent="0.2">
      <c r="A16" s="159" t="s">
        <v>360</v>
      </c>
      <c r="B16" s="78"/>
      <c r="C16" s="78"/>
      <c r="D16" s="78"/>
    </row>
    <row r="17" spans="1:4" x14ac:dyDescent="0.2">
      <c r="A17" s="74" t="s">
        <v>96</v>
      </c>
      <c r="B17" s="78"/>
      <c r="C17" s="78"/>
      <c r="D17" s="78"/>
    </row>
    <row r="18" spans="1:4" x14ac:dyDescent="0.2">
      <c r="A18" s="160"/>
      <c r="B18" s="78"/>
      <c r="C18" s="78"/>
      <c r="D18" s="78"/>
    </row>
    <row r="19" spans="1:4" x14ac:dyDescent="0.2">
      <c r="A19" s="160"/>
      <c r="B19" s="78"/>
      <c r="C19" s="78"/>
      <c r="D19" s="78"/>
    </row>
    <row r="20" spans="1:4" x14ac:dyDescent="0.2">
      <c r="A20" s="74"/>
      <c r="B20" s="79"/>
      <c r="C20" s="79"/>
      <c r="D20" s="79"/>
    </row>
    <row r="21" spans="1:4" ht="15" customHeight="1" thickBot="1" x14ac:dyDescent="0.25">
      <c r="A21" s="92" t="s">
        <v>160</v>
      </c>
      <c r="B21" s="157">
        <f>SUM(B5:B17)</f>
        <v>0</v>
      </c>
      <c r="C21" s="157">
        <f>SUM(C5:C17)</f>
        <v>0</v>
      </c>
      <c r="D21" s="157">
        <f>SUM(D5:D17)</f>
        <v>0</v>
      </c>
    </row>
  </sheetData>
  <phoneticPr fontId="12" type="noConversion"/>
  <pageMargins left="0.75" right="0.75" top="1" bottom="1" header="0.5" footer="0.5"/>
  <pageSetup orientation="portrait"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1"/>
  <sheetViews>
    <sheetView zoomScaleNormal="100" workbookViewId="0">
      <selection activeCell="A41" sqref="A41:G41"/>
    </sheetView>
  </sheetViews>
  <sheetFormatPr defaultColWidth="11.42578125" defaultRowHeight="12.75" x14ac:dyDescent="0.2"/>
  <cols>
    <col min="1" max="1" width="17.42578125" customWidth="1"/>
    <col min="2" max="2" width="12.7109375" customWidth="1"/>
    <col min="3" max="3" width="9" customWidth="1"/>
  </cols>
  <sheetData>
    <row r="1" spans="1:5" s="146" customFormat="1" ht="14.25" x14ac:dyDescent="0.2">
      <c r="A1" s="146" t="s">
        <v>195</v>
      </c>
    </row>
    <row r="2" spans="1:5" s="146" customFormat="1" ht="15" x14ac:dyDescent="0.25">
      <c r="A2" s="150" t="s">
        <v>196</v>
      </c>
      <c r="B2" s="149"/>
    </row>
    <row r="3" spans="1:5" x14ac:dyDescent="0.2">
      <c r="A3" s="5" t="s">
        <v>142</v>
      </c>
    </row>
    <row r="5" spans="1:5" ht="25.5" x14ac:dyDescent="0.2">
      <c r="A5" s="2" t="s">
        <v>46</v>
      </c>
      <c r="B5" s="2" t="s">
        <v>5</v>
      </c>
      <c r="C5" s="47" t="s">
        <v>206</v>
      </c>
      <c r="D5" s="91" t="s">
        <v>207</v>
      </c>
      <c r="E5" s="47" t="s">
        <v>208</v>
      </c>
    </row>
    <row r="6" spans="1:5" x14ac:dyDescent="0.2">
      <c r="A6" s="138"/>
      <c r="B6" s="138"/>
      <c r="C6" s="80"/>
      <c r="D6" s="80"/>
      <c r="E6" s="81">
        <f>C6-D6</f>
        <v>0</v>
      </c>
    </row>
    <row r="7" spans="1:5" x14ac:dyDescent="0.2">
      <c r="A7" s="139"/>
      <c r="B7" s="139"/>
      <c r="C7" s="41"/>
      <c r="D7" s="41"/>
      <c r="E7" s="82">
        <f t="shared" ref="E7:E23" si="0">C7-D7</f>
        <v>0</v>
      </c>
    </row>
    <row r="8" spans="1:5" x14ac:dyDescent="0.2">
      <c r="A8" s="139"/>
      <c r="B8" s="139"/>
      <c r="C8" s="41"/>
      <c r="D8" s="41"/>
      <c r="E8" s="82">
        <f t="shared" si="0"/>
        <v>0</v>
      </c>
    </row>
    <row r="9" spans="1:5" x14ac:dyDescent="0.2">
      <c r="A9" s="139"/>
      <c r="B9" s="139"/>
      <c r="C9" s="41"/>
      <c r="D9" s="41"/>
      <c r="E9" s="82">
        <f t="shared" si="0"/>
        <v>0</v>
      </c>
    </row>
    <row r="10" spans="1:5" x14ac:dyDescent="0.2">
      <c r="A10" s="139"/>
      <c r="B10" s="139"/>
      <c r="C10" s="41"/>
      <c r="D10" s="41"/>
      <c r="E10" s="82">
        <f t="shared" si="0"/>
        <v>0</v>
      </c>
    </row>
    <row r="11" spans="1:5" x14ac:dyDescent="0.2">
      <c r="A11" s="139"/>
      <c r="B11" s="139"/>
      <c r="C11" s="41"/>
      <c r="D11" s="41"/>
      <c r="E11" s="82">
        <f t="shared" si="0"/>
        <v>0</v>
      </c>
    </row>
    <row r="12" spans="1:5" x14ac:dyDescent="0.2">
      <c r="A12" s="139"/>
      <c r="B12" s="139"/>
      <c r="C12" s="41"/>
      <c r="D12" s="41"/>
      <c r="E12" s="82">
        <f t="shared" si="0"/>
        <v>0</v>
      </c>
    </row>
    <row r="13" spans="1:5" x14ac:dyDescent="0.2">
      <c r="A13" s="139"/>
      <c r="B13" s="139"/>
      <c r="C13" s="41"/>
      <c r="D13" s="41"/>
      <c r="E13" s="82">
        <f t="shared" si="0"/>
        <v>0</v>
      </c>
    </row>
    <row r="14" spans="1:5" x14ac:dyDescent="0.2">
      <c r="A14" s="139"/>
      <c r="B14" s="139"/>
      <c r="C14" s="41"/>
      <c r="D14" s="41"/>
      <c r="E14" s="82">
        <f t="shared" si="0"/>
        <v>0</v>
      </c>
    </row>
    <row r="15" spans="1:5" x14ac:dyDescent="0.2">
      <c r="A15" s="139"/>
      <c r="B15" s="139"/>
      <c r="C15" s="41"/>
      <c r="D15" s="41"/>
      <c r="E15" s="82">
        <f t="shared" si="0"/>
        <v>0</v>
      </c>
    </row>
    <row r="16" spans="1:5" x14ac:dyDescent="0.2">
      <c r="A16" s="139"/>
      <c r="B16" s="139"/>
      <c r="C16" s="41"/>
      <c r="D16" s="41"/>
      <c r="E16" s="82">
        <f t="shared" si="0"/>
        <v>0</v>
      </c>
    </row>
    <row r="17" spans="1:7" x14ac:dyDescent="0.2">
      <c r="A17" s="139"/>
      <c r="B17" s="139"/>
      <c r="C17" s="41"/>
      <c r="D17" s="41"/>
      <c r="E17" s="82">
        <f t="shared" si="0"/>
        <v>0</v>
      </c>
    </row>
    <row r="18" spans="1:7" x14ac:dyDescent="0.2">
      <c r="A18" s="139"/>
      <c r="B18" s="139"/>
      <c r="C18" s="41"/>
      <c r="D18" s="41"/>
      <c r="E18" s="82">
        <f t="shared" si="0"/>
        <v>0</v>
      </c>
    </row>
    <row r="19" spans="1:7" x14ac:dyDescent="0.2">
      <c r="A19" s="139"/>
      <c r="B19" s="139"/>
      <c r="C19" s="41"/>
      <c r="D19" s="41"/>
      <c r="E19" s="82">
        <f t="shared" si="0"/>
        <v>0</v>
      </c>
    </row>
    <row r="20" spans="1:7" x14ac:dyDescent="0.2">
      <c r="A20" s="139"/>
      <c r="B20" s="139"/>
      <c r="C20" s="41"/>
      <c r="D20" s="41"/>
      <c r="E20" s="82">
        <f t="shared" si="0"/>
        <v>0</v>
      </c>
    </row>
    <row r="21" spans="1:7" x14ac:dyDescent="0.2">
      <c r="A21" s="139"/>
      <c r="B21" s="139"/>
      <c r="C21" s="41"/>
      <c r="D21" s="41"/>
      <c r="E21" s="82">
        <f t="shared" si="0"/>
        <v>0</v>
      </c>
    </row>
    <row r="22" spans="1:7" x14ac:dyDescent="0.2">
      <c r="A22" s="139"/>
      <c r="B22" s="139"/>
      <c r="C22" s="41"/>
      <c r="D22" s="41"/>
      <c r="E22" s="82">
        <f t="shared" si="0"/>
        <v>0</v>
      </c>
    </row>
    <row r="23" spans="1:7" x14ac:dyDescent="0.2">
      <c r="A23" s="139"/>
      <c r="B23" s="139"/>
      <c r="C23" s="41"/>
      <c r="D23" s="41"/>
      <c r="E23" s="82">
        <f t="shared" si="0"/>
        <v>0</v>
      </c>
    </row>
    <row r="25" spans="1:7" ht="24.95" customHeight="1" x14ac:dyDescent="0.2">
      <c r="A25" s="353" t="s">
        <v>381</v>
      </c>
      <c r="B25" s="353"/>
      <c r="C25" s="353"/>
      <c r="D25" s="353"/>
      <c r="E25" s="353"/>
      <c r="F25" s="353"/>
      <c r="G25" s="353"/>
    </row>
    <row r="28" spans="1:7" ht="12" customHeight="1" x14ac:dyDescent="0.2">
      <c r="A28" s="355" t="s">
        <v>267</v>
      </c>
      <c r="B28" s="355"/>
      <c r="C28" s="355"/>
      <c r="D28" s="355"/>
      <c r="E28" s="75"/>
      <c r="F28" s="75"/>
      <c r="G28" s="75"/>
    </row>
    <row r="29" spans="1:7" ht="105" customHeight="1" x14ac:dyDescent="0.2">
      <c r="A29" s="351"/>
      <c r="B29" s="352"/>
      <c r="C29" s="352"/>
      <c r="D29" s="352"/>
      <c r="E29" s="352"/>
      <c r="F29" s="352"/>
      <c r="G29" s="352"/>
    </row>
    <row r="30" spans="1:7" ht="14.1" customHeight="1" x14ac:dyDescent="0.2">
      <c r="A30" s="75"/>
      <c r="B30" s="75"/>
      <c r="C30" s="75"/>
      <c r="D30" s="75"/>
      <c r="E30" s="75"/>
      <c r="F30" s="75"/>
      <c r="G30" s="75"/>
    </row>
    <row r="31" spans="1:7" ht="12" customHeight="1" x14ac:dyDescent="0.2">
      <c r="A31" s="355" t="s">
        <v>163</v>
      </c>
      <c r="B31" s="355"/>
      <c r="C31" s="355"/>
      <c r="D31" s="355"/>
      <c r="E31" s="75"/>
      <c r="F31" s="75"/>
      <c r="G31" s="75"/>
    </row>
    <row r="32" spans="1:7" ht="123.95" customHeight="1" x14ac:dyDescent="0.2">
      <c r="A32" s="351"/>
      <c r="B32" s="352"/>
      <c r="C32" s="352"/>
      <c r="D32" s="352"/>
      <c r="E32" s="352"/>
      <c r="F32" s="352"/>
      <c r="G32" s="352"/>
    </row>
    <row r="33" spans="1:7" ht="14.1" customHeight="1" x14ac:dyDescent="0.2">
      <c r="A33" s="75"/>
      <c r="B33" s="75"/>
      <c r="C33" s="75"/>
      <c r="D33" s="75"/>
      <c r="E33" s="75"/>
      <c r="F33" s="75"/>
      <c r="G33" s="75"/>
    </row>
    <row r="34" spans="1:7" ht="12" customHeight="1" x14ac:dyDescent="0.2">
      <c r="A34" s="355" t="s">
        <v>27</v>
      </c>
      <c r="B34" s="355"/>
      <c r="C34" s="355"/>
      <c r="D34" s="355"/>
      <c r="E34" s="75"/>
      <c r="F34" s="75"/>
      <c r="G34" s="75"/>
    </row>
    <row r="35" spans="1:7" ht="120" customHeight="1" x14ac:dyDescent="0.2">
      <c r="A35" s="351"/>
      <c r="B35" s="352"/>
      <c r="C35" s="352"/>
      <c r="D35" s="352"/>
      <c r="E35" s="352"/>
      <c r="F35" s="352"/>
      <c r="G35" s="352"/>
    </row>
    <row r="36" spans="1:7" ht="14.1" customHeight="1" x14ac:dyDescent="0.2">
      <c r="A36" s="75"/>
      <c r="B36" s="75"/>
      <c r="C36" s="75"/>
      <c r="D36" s="75"/>
      <c r="E36" s="75"/>
      <c r="F36" s="75"/>
      <c r="G36" s="75"/>
    </row>
    <row r="37" spans="1:7" ht="12" customHeight="1" x14ac:dyDescent="0.2">
      <c r="A37" s="355" t="s">
        <v>28</v>
      </c>
      <c r="B37" s="355"/>
      <c r="C37" s="355"/>
      <c r="D37" s="355"/>
      <c r="E37" s="75"/>
      <c r="F37" s="75"/>
      <c r="G37" s="75"/>
    </row>
    <row r="38" spans="1:7" ht="126.95" customHeight="1" x14ac:dyDescent="0.2">
      <c r="A38" s="356"/>
      <c r="B38" s="357"/>
      <c r="C38" s="357"/>
      <c r="D38" s="357"/>
      <c r="E38" s="357"/>
      <c r="F38" s="357"/>
      <c r="G38" s="357"/>
    </row>
    <row r="40" spans="1:7" ht="27" customHeight="1" x14ac:dyDescent="0.2">
      <c r="A40" s="354" t="s">
        <v>55</v>
      </c>
      <c r="B40" s="354"/>
      <c r="C40" s="354"/>
      <c r="D40" s="354"/>
      <c r="E40" s="354"/>
    </row>
    <row r="41" spans="1:7" ht="123.95" customHeight="1" x14ac:dyDescent="0.2">
      <c r="A41" s="351"/>
      <c r="B41" s="352"/>
      <c r="C41" s="352"/>
      <c r="D41" s="352"/>
      <c r="E41" s="352"/>
      <c r="F41" s="352"/>
      <c r="G41" s="352"/>
    </row>
  </sheetData>
  <mergeCells count="11">
    <mergeCell ref="A41:G41"/>
    <mergeCell ref="A25:G25"/>
    <mergeCell ref="A40:E40"/>
    <mergeCell ref="A28:D28"/>
    <mergeCell ref="A31:D31"/>
    <mergeCell ref="A34:D34"/>
    <mergeCell ref="A37:D37"/>
    <mergeCell ref="A29:G29"/>
    <mergeCell ref="A32:G32"/>
    <mergeCell ref="A35:G35"/>
    <mergeCell ref="A38:G38"/>
  </mergeCells>
  <phoneticPr fontId="12" type="noConversion"/>
  <pageMargins left="0.75" right="0.75" top="1" bottom="1" header="0.5" footer="0.5"/>
  <pageSetup orientation="portrait" horizontalDpi="4294967292" verticalDpi="4294967292"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2"/>
  <sheetViews>
    <sheetView zoomScaleNormal="100" workbookViewId="0">
      <selection activeCell="J97" sqref="J97"/>
    </sheetView>
  </sheetViews>
  <sheetFormatPr defaultColWidth="8.85546875" defaultRowHeight="12.75" x14ac:dyDescent="0.2"/>
  <cols>
    <col min="1" max="1" width="3" style="185" customWidth="1"/>
    <col min="2" max="2" width="2.140625" style="185" customWidth="1"/>
    <col min="3" max="3" width="4" style="185" customWidth="1"/>
    <col min="4" max="7" width="2.85546875" style="185" customWidth="1"/>
    <col min="8" max="8" width="13.42578125" style="185" customWidth="1"/>
    <col min="9" max="9" width="8.140625" style="185" customWidth="1"/>
    <col min="10" max="10" width="8.85546875" style="185" customWidth="1"/>
    <col min="11" max="11" width="8.28515625" style="185" customWidth="1"/>
    <col min="12" max="12" width="11.140625" style="185" customWidth="1"/>
    <col min="13" max="13" width="13.42578125" style="185" customWidth="1"/>
    <col min="14" max="14" width="4.85546875" style="185" customWidth="1"/>
    <col min="15" max="15" width="9.42578125" style="14" customWidth="1"/>
    <col min="16" max="16" width="10.28515625" style="185" customWidth="1"/>
    <col min="17" max="17" width="10.140625" style="185" bestFit="1" customWidth="1"/>
    <col min="18" max="16384" width="8.85546875" style="185"/>
  </cols>
  <sheetData>
    <row r="1" spans="1:15" s="179" customFormat="1" ht="14.25" x14ac:dyDescent="0.2">
      <c r="A1" s="450" t="s">
        <v>194</v>
      </c>
      <c r="B1" s="450"/>
      <c r="C1" s="450"/>
      <c r="D1" s="450"/>
      <c r="O1" s="131"/>
    </row>
    <row r="2" spans="1:15" s="179" customFormat="1" ht="15" x14ac:dyDescent="0.25">
      <c r="A2" s="451" t="s">
        <v>310</v>
      </c>
      <c r="B2" s="389"/>
      <c r="C2" s="389"/>
      <c r="D2" s="389"/>
      <c r="E2" s="389"/>
      <c r="F2" s="389"/>
      <c r="G2" s="389"/>
      <c r="H2" s="389"/>
      <c r="I2" s="389"/>
      <c r="O2" s="131"/>
    </row>
    <row r="3" spans="1:15" s="179" customFormat="1" ht="15" x14ac:dyDescent="0.25">
      <c r="A3" s="451" t="s">
        <v>193</v>
      </c>
      <c r="B3" s="451"/>
      <c r="C3" s="451"/>
      <c r="D3" s="451"/>
      <c r="E3" s="451"/>
      <c r="F3" s="451"/>
      <c r="G3" s="451"/>
      <c r="H3" s="451"/>
      <c r="I3" s="451"/>
      <c r="J3" s="451"/>
      <c r="K3" s="451"/>
      <c r="L3" s="451"/>
      <c r="M3" s="451"/>
      <c r="O3" s="131"/>
    </row>
    <row r="4" spans="1:15" s="181" customFormat="1" ht="15.75" x14ac:dyDescent="0.25">
      <c r="A4" s="452" t="s">
        <v>82</v>
      </c>
      <c r="B4" s="452"/>
      <c r="C4" s="452"/>
      <c r="D4" s="452"/>
      <c r="E4" s="452"/>
      <c r="F4" s="452"/>
      <c r="G4" s="452"/>
      <c r="H4" s="452"/>
      <c r="I4" s="452"/>
      <c r="J4" s="452"/>
      <c r="K4" s="452"/>
      <c r="L4" s="452"/>
      <c r="M4" s="452"/>
      <c r="N4" s="180"/>
      <c r="O4" s="180"/>
    </row>
    <row r="5" spans="1:15" s="182" customFormat="1" ht="15" x14ac:dyDescent="0.25">
      <c r="A5" s="182" t="s">
        <v>313</v>
      </c>
      <c r="B5" s="453" t="s">
        <v>394</v>
      </c>
      <c r="C5" s="453"/>
      <c r="D5" s="453"/>
      <c r="E5" s="453"/>
      <c r="F5" s="453"/>
      <c r="G5" s="453"/>
      <c r="H5" s="453"/>
      <c r="I5" s="453"/>
      <c r="J5" s="453"/>
      <c r="K5" s="453"/>
      <c r="L5" s="453"/>
      <c r="M5" s="453"/>
      <c r="O5" s="26"/>
    </row>
    <row r="6" spans="1:15" s="192" customFormat="1" ht="12" x14ac:dyDescent="0.2">
      <c r="A6" s="191"/>
      <c r="B6" s="255" t="s">
        <v>87</v>
      </c>
      <c r="C6" s="255"/>
      <c r="D6" s="255"/>
      <c r="E6" s="255"/>
      <c r="F6" s="255"/>
      <c r="G6" s="255"/>
      <c r="H6" s="255"/>
      <c r="I6" s="255"/>
      <c r="J6" s="283" t="s">
        <v>149</v>
      </c>
      <c r="K6" s="446"/>
      <c r="L6" s="447"/>
      <c r="O6" s="16"/>
    </row>
    <row r="7" spans="1:15" s="192" customFormat="1" ht="12" x14ac:dyDescent="0.2">
      <c r="A7" s="191"/>
      <c r="B7" s="191" t="s">
        <v>150</v>
      </c>
      <c r="C7" s="191"/>
      <c r="D7" s="191"/>
      <c r="E7" s="191"/>
      <c r="F7" s="191"/>
      <c r="G7" s="191"/>
      <c r="H7" s="444" t="s">
        <v>90</v>
      </c>
      <c r="I7" s="444"/>
      <c r="J7" s="445"/>
      <c r="K7" s="446"/>
      <c r="L7" s="447"/>
      <c r="O7" s="16"/>
    </row>
    <row r="8" spans="1:15" s="192" customFormat="1" ht="12" x14ac:dyDescent="0.2">
      <c r="A8" s="191"/>
      <c r="B8" s="191" t="s">
        <v>57</v>
      </c>
      <c r="C8" s="191"/>
      <c r="D8" s="191"/>
      <c r="E8" s="191"/>
      <c r="F8" s="191"/>
      <c r="G8" s="191"/>
      <c r="H8" s="444" t="s">
        <v>312</v>
      </c>
      <c r="I8" s="444"/>
      <c r="J8" s="445"/>
      <c r="K8" s="446"/>
      <c r="L8" s="447"/>
      <c r="O8" s="16"/>
    </row>
    <row r="9" spans="1:15" s="192" customFormat="1" ht="12" x14ac:dyDescent="0.2">
      <c r="A9" s="191"/>
      <c r="B9" s="234"/>
      <c r="C9" s="234"/>
      <c r="D9" s="234"/>
      <c r="E9" s="234"/>
      <c r="F9" s="448" t="s">
        <v>411</v>
      </c>
      <c r="G9" s="448"/>
      <c r="H9" s="448"/>
      <c r="I9" s="448"/>
      <c r="J9" s="448"/>
      <c r="K9" s="448"/>
      <c r="L9" s="449">
        <f>SUM(K6:K8)</f>
        <v>0</v>
      </c>
      <c r="M9" s="449"/>
      <c r="O9" s="16"/>
    </row>
    <row r="10" spans="1:15" x14ac:dyDescent="0.2">
      <c r="A10" s="183"/>
      <c r="B10" s="187"/>
      <c r="C10" s="187"/>
      <c r="D10" s="187"/>
      <c r="E10" s="187"/>
      <c r="F10" s="188"/>
      <c r="G10" s="189"/>
      <c r="H10" s="189"/>
      <c r="I10" s="189"/>
      <c r="J10" s="189"/>
      <c r="K10" s="189"/>
      <c r="L10" s="189"/>
      <c r="M10" s="190"/>
    </row>
    <row r="11" spans="1:15" x14ac:dyDescent="0.2">
      <c r="A11" s="183"/>
      <c r="B11" s="183"/>
      <c r="C11" s="183"/>
      <c r="D11" s="183"/>
      <c r="E11" s="183"/>
      <c r="F11" s="183"/>
      <c r="G11" s="183"/>
      <c r="H11" s="183"/>
      <c r="I11" s="183"/>
    </row>
    <row r="12" spans="1:15" s="182" customFormat="1" ht="15" x14ac:dyDescent="0.25">
      <c r="A12" s="182" t="s">
        <v>315</v>
      </c>
      <c r="B12" s="182" t="s">
        <v>320</v>
      </c>
      <c r="O12" s="26"/>
    </row>
    <row r="13" spans="1:15" x14ac:dyDescent="0.2">
      <c r="A13" s="183"/>
      <c r="B13" s="185" t="s">
        <v>325</v>
      </c>
      <c r="C13" s="185" t="s">
        <v>326</v>
      </c>
    </row>
    <row r="14" spans="1:15" s="192" customFormat="1" ht="12" x14ac:dyDescent="0.2">
      <c r="A14" s="191"/>
      <c r="C14" s="192" t="s">
        <v>345</v>
      </c>
      <c r="D14" s="192" t="s">
        <v>412</v>
      </c>
      <c r="O14" s="16"/>
    </row>
    <row r="15" spans="1:15" s="195" customFormat="1" ht="22.5" x14ac:dyDescent="0.2">
      <c r="A15" s="183"/>
      <c r="B15" s="442" t="s">
        <v>322</v>
      </c>
      <c r="C15" s="442"/>
      <c r="D15" s="443" t="s">
        <v>323</v>
      </c>
      <c r="E15" s="443"/>
      <c r="F15" s="443"/>
      <c r="G15" s="443"/>
      <c r="H15" s="443"/>
      <c r="I15" s="193" t="s">
        <v>324</v>
      </c>
      <c r="J15" s="193" t="s">
        <v>14</v>
      </c>
      <c r="K15" s="194" t="s">
        <v>329</v>
      </c>
      <c r="L15" s="194" t="s">
        <v>413</v>
      </c>
      <c r="O15" s="15"/>
    </row>
    <row r="16" spans="1:15" s="192" customFormat="1" ht="27.75" customHeight="1" x14ac:dyDescent="0.2">
      <c r="A16" s="183"/>
      <c r="B16" s="439"/>
      <c r="C16" s="440"/>
      <c r="D16" s="432"/>
      <c r="E16" s="433"/>
      <c r="F16" s="433"/>
      <c r="G16" s="433"/>
      <c r="H16" s="434"/>
      <c r="I16" s="176"/>
      <c r="J16" s="176"/>
      <c r="K16" s="196"/>
      <c r="L16" s="177">
        <f>(B16*K16*J16)+(I16*B16)</f>
        <v>0</v>
      </c>
      <c r="O16" s="16"/>
    </row>
    <row r="17" spans="1:17" s="192" customFormat="1" ht="24.75" customHeight="1" x14ac:dyDescent="0.2">
      <c r="A17" s="183"/>
      <c r="B17" s="439"/>
      <c r="C17" s="440"/>
      <c r="D17" s="432"/>
      <c r="E17" s="433"/>
      <c r="F17" s="433"/>
      <c r="G17" s="433"/>
      <c r="H17" s="434"/>
      <c r="I17" s="176"/>
      <c r="J17" s="176"/>
      <c r="K17" s="196"/>
      <c r="L17" s="177">
        <f>(B17*K17*J17)+(I17*B17)</f>
        <v>0</v>
      </c>
      <c r="O17" s="16"/>
    </row>
    <row r="18" spans="1:17" s="192" customFormat="1" ht="23.25" customHeight="1" x14ac:dyDescent="0.2">
      <c r="A18" s="183"/>
      <c r="B18" s="439"/>
      <c r="C18" s="440"/>
      <c r="D18" s="432"/>
      <c r="E18" s="433"/>
      <c r="F18" s="433"/>
      <c r="G18" s="433"/>
      <c r="H18" s="434"/>
      <c r="I18" s="176"/>
      <c r="J18" s="176"/>
      <c r="K18" s="196"/>
      <c r="L18" s="177">
        <f>(B18*K18*J18)+(I18*B18)</f>
        <v>0</v>
      </c>
      <c r="O18" s="16"/>
    </row>
    <row r="19" spans="1:17" s="192" customFormat="1" ht="12.75" customHeight="1" x14ac:dyDescent="0.2">
      <c r="A19" s="183"/>
      <c r="B19" s="439"/>
      <c r="C19" s="440"/>
      <c r="D19" s="432"/>
      <c r="E19" s="433"/>
      <c r="F19" s="433"/>
      <c r="G19" s="433"/>
      <c r="H19" s="434"/>
      <c r="I19" s="176"/>
      <c r="J19" s="176"/>
      <c r="K19" s="196"/>
      <c r="L19" s="177">
        <f>(B19*K19*J19)+(I19*B19)</f>
        <v>0</v>
      </c>
      <c r="O19" s="16"/>
    </row>
    <row r="20" spans="1:17" s="192" customFormat="1" ht="12" x14ac:dyDescent="0.2">
      <c r="A20" s="191"/>
      <c r="C20" s="192" t="s">
        <v>140</v>
      </c>
      <c r="D20" s="441" t="s">
        <v>414</v>
      </c>
      <c r="E20" s="441"/>
      <c r="F20" s="441"/>
      <c r="G20" s="441"/>
      <c r="H20" s="441"/>
      <c r="O20" s="16"/>
    </row>
    <row r="21" spans="1:17" s="195" customFormat="1" ht="22.5" x14ac:dyDescent="0.2">
      <c r="A21" s="183"/>
      <c r="B21" s="442" t="s">
        <v>322</v>
      </c>
      <c r="C21" s="442"/>
      <c r="D21" s="443" t="s">
        <v>323</v>
      </c>
      <c r="E21" s="443"/>
      <c r="F21" s="443"/>
      <c r="G21" s="443"/>
      <c r="H21" s="443"/>
      <c r="I21" s="193" t="s">
        <v>324</v>
      </c>
      <c r="J21" s="193" t="s">
        <v>14</v>
      </c>
      <c r="K21" s="194" t="s">
        <v>329</v>
      </c>
      <c r="L21" s="194" t="s">
        <v>413</v>
      </c>
      <c r="O21" s="15"/>
    </row>
    <row r="22" spans="1:17" s="192" customFormat="1" ht="24.75" customHeight="1" x14ac:dyDescent="0.2">
      <c r="A22" s="183"/>
      <c r="B22" s="431"/>
      <c r="C22" s="431"/>
      <c r="D22" s="432"/>
      <c r="E22" s="433"/>
      <c r="F22" s="433"/>
      <c r="G22" s="433"/>
      <c r="H22" s="434"/>
      <c r="I22" s="176"/>
      <c r="J22" s="176"/>
      <c r="K22" s="196"/>
      <c r="L22" s="177">
        <f>(B22*K22*J22)+(I22*B22)</f>
        <v>0</v>
      </c>
      <c r="O22" s="16"/>
    </row>
    <row r="23" spans="1:17" s="192" customFormat="1" ht="26.25" customHeight="1" x14ac:dyDescent="0.2">
      <c r="A23" s="183"/>
      <c r="B23" s="431"/>
      <c r="C23" s="431"/>
      <c r="D23" s="432"/>
      <c r="E23" s="433"/>
      <c r="F23" s="433"/>
      <c r="G23" s="433"/>
      <c r="H23" s="434"/>
      <c r="I23" s="176"/>
      <c r="J23" s="176"/>
      <c r="K23" s="196"/>
      <c r="L23" s="177">
        <f>(B23*K23*J23)+(I23*B23)</f>
        <v>0</v>
      </c>
      <c r="O23" s="16"/>
    </row>
    <row r="24" spans="1:17" s="192" customFormat="1" x14ac:dyDescent="0.2">
      <c r="A24" s="183"/>
      <c r="B24" s="431"/>
      <c r="C24" s="431"/>
      <c r="D24" s="432"/>
      <c r="E24" s="433"/>
      <c r="F24" s="433"/>
      <c r="G24" s="433"/>
      <c r="H24" s="434"/>
      <c r="I24" s="176"/>
      <c r="J24" s="176"/>
      <c r="K24" s="196"/>
      <c r="L24" s="177">
        <f>(B24*K24*J24)+(I24*B24)</f>
        <v>0</v>
      </c>
      <c r="O24" s="16"/>
    </row>
    <row r="25" spans="1:17" s="192" customFormat="1" x14ac:dyDescent="0.2">
      <c r="A25" s="183"/>
      <c r="B25" s="431"/>
      <c r="C25" s="431"/>
      <c r="D25" s="432"/>
      <c r="E25" s="433"/>
      <c r="F25" s="433"/>
      <c r="G25" s="433"/>
      <c r="H25" s="434"/>
      <c r="I25" s="176"/>
      <c r="J25" s="176"/>
      <c r="K25" s="196"/>
      <c r="L25" s="177">
        <f>(B25*K25*J25)+(I25*B25)</f>
        <v>0</v>
      </c>
      <c r="O25" s="16"/>
    </row>
    <row r="26" spans="1:17" ht="14.25" x14ac:dyDescent="0.2">
      <c r="A26" s="183"/>
      <c r="B26" s="435" t="s">
        <v>415</v>
      </c>
      <c r="C26" s="435"/>
      <c r="D26" s="435"/>
      <c r="E26" s="435"/>
      <c r="F26" s="435"/>
      <c r="G26" s="435"/>
      <c r="H26" s="435"/>
      <c r="I26" s="435"/>
      <c r="J26" s="436">
        <f>SUM(L16:L25)</f>
        <v>0</v>
      </c>
      <c r="K26" s="437"/>
      <c r="L26" s="98"/>
      <c r="N26" s="197"/>
    </row>
    <row r="27" spans="1:17" x14ac:dyDescent="0.2">
      <c r="A27" s="183"/>
      <c r="B27" s="198" t="s">
        <v>416</v>
      </c>
    </row>
    <row r="28" spans="1:17" x14ac:dyDescent="0.2">
      <c r="A28" s="183"/>
      <c r="B28" s="185" t="s">
        <v>150</v>
      </c>
      <c r="C28" s="438" t="s">
        <v>344</v>
      </c>
      <c r="D28" s="438"/>
      <c r="E28" s="438"/>
      <c r="F28" s="438"/>
      <c r="G28" s="438"/>
      <c r="H28" s="438"/>
      <c r="I28" s="438"/>
      <c r="J28" s="438"/>
      <c r="K28" s="438"/>
      <c r="L28" s="199"/>
    </row>
    <row r="29" spans="1:17" s="192" customFormat="1" ht="12.75" customHeight="1" x14ac:dyDescent="0.2">
      <c r="A29" s="183"/>
      <c r="C29" s="200" t="s">
        <v>345</v>
      </c>
      <c r="D29" s="432"/>
      <c r="E29" s="433"/>
      <c r="F29" s="433"/>
      <c r="G29" s="433"/>
      <c r="H29" s="433"/>
      <c r="I29" s="433"/>
      <c r="J29" s="433"/>
      <c r="K29" s="434"/>
      <c r="L29" s="176"/>
      <c r="N29" s="16"/>
    </row>
    <row r="30" spans="1:17" s="192" customFormat="1" x14ac:dyDescent="0.2">
      <c r="A30" s="183"/>
      <c r="C30" s="200" t="s">
        <v>140</v>
      </c>
      <c r="D30" s="427"/>
      <c r="E30" s="428"/>
      <c r="F30" s="428"/>
      <c r="G30" s="428"/>
      <c r="H30" s="428"/>
      <c r="I30" s="428"/>
      <c r="J30" s="428"/>
      <c r="K30" s="429"/>
      <c r="L30" s="176"/>
    </row>
    <row r="31" spans="1:17" s="192" customFormat="1" x14ac:dyDescent="0.2">
      <c r="A31" s="183"/>
      <c r="C31" s="200" t="s">
        <v>141</v>
      </c>
      <c r="D31" s="427"/>
      <c r="E31" s="428"/>
      <c r="F31" s="428"/>
      <c r="G31" s="428"/>
      <c r="H31" s="428"/>
      <c r="I31" s="428"/>
      <c r="J31" s="428"/>
      <c r="K31" s="429"/>
      <c r="L31" s="176"/>
      <c r="Q31" s="201"/>
    </row>
    <row r="32" spans="1:17" s="192" customFormat="1" x14ac:dyDescent="0.2">
      <c r="A32" s="183"/>
      <c r="C32" s="200" t="s">
        <v>154</v>
      </c>
      <c r="D32" s="427"/>
      <c r="E32" s="428"/>
      <c r="F32" s="428"/>
      <c r="G32" s="428"/>
      <c r="H32" s="428"/>
      <c r="I32" s="428"/>
      <c r="J32" s="428"/>
      <c r="K32" s="429"/>
      <c r="L32" s="176"/>
    </row>
    <row r="33" spans="1:17" s="192" customFormat="1" x14ac:dyDescent="0.2">
      <c r="A33" s="183"/>
      <c r="C33" s="200" t="s">
        <v>155</v>
      </c>
      <c r="D33" s="427"/>
      <c r="E33" s="428"/>
      <c r="F33" s="428"/>
      <c r="G33" s="428"/>
      <c r="H33" s="428"/>
      <c r="I33" s="428"/>
      <c r="J33" s="428"/>
      <c r="K33" s="429"/>
      <c r="L33" s="176"/>
    </row>
    <row r="34" spans="1:17" s="192" customFormat="1" x14ac:dyDescent="0.2">
      <c r="A34" s="183"/>
      <c r="C34" s="200" t="s">
        <v>156</v>
      </c>
      <c r="D34" s="427"/>
      <c r="E34" s="428"/>
      <c r="F34" s="428"/>
      <c r="G34" s="428"/>
      <c r="H34" s="428"/>
      <c r="I34" s="428"/>
      <c r="J34" s="428"/>
      <c r="K34" s="429"/>
      <c r="L34" s="176"/>
    </row>
    <row r="35" spans="1:17" s="192" customFormat="1" x14ac:dyDescent="0.2">
      <c r="A35" s="183"/>
      <c r="C35" s="200" t="s">
        <v>157</v>
      </c>
      <c r="D35" s="427"/>
      <c r="E35" s="428"/>
      <c r="F35" s="428"/>
      <c r="G35" s="428"/>
      <c r="H35" s="428"/>
      <c r="I35" s="428"/>
      <c r="J35" s="428"/>
      <c r="K35" s="429"/>
      <c r="L35" s="176"/>
    </row>
    <row r="36" spans="1:17" s="192" customFormat="1" x14ac:dyDescent="0.2">
      <c r="A36" s="183"/>
      <c r="C36" s="200" t="s">
        <v>159</v>
      </c>
      <c r="D36" s="427"/>
      <c r="E36" s="428"/>
      <c r="F36" s="428"/>
      <c r="G36" s="428"/>
      <c r="H36" s="428"/>
      <c r="I36" s="428"/>
      <c r="J36" s="428"/>
      <c r="K36" s="429"/>
      <c r="L36" s="176"/>
    </row>
    <row r="37" spans="1:17" s="192" customFormat="1" x14ac:dyDescent="0.2">
      <c r="A37" s="183"/>
      <c r="C37" s="200" t="s">
        <v>137</v>
      </c>
      <c r="D37" s="427"/>
      <c r="E37" s="428"/>
      <c r="F37" s="428"/>
      <c r="G37" s="428"/>
      <c r="H37" s="428"/>
      <c r="I37" s="428"/>
      <c r="J37" s="428"/>
      <c r="K37" s="429"/>
      <c r="L37" s="176"/>
    </row>
    <row r="38" spans="1:17" s="192" customFormat="1" x14ac:dyDescent="0.2">
      <c r="A38" s="183"/>
      <c r="C38" s="200" t="s">
        <v>143</v>
      </c>
      <c r="D38" s="427"/>
      <c r="E38" s="428"/>
      <c r="F38" s="428"/>
      <c r="G38" s="428"/>
      <c r="H38" s="428"/>
      <c r="I38" s="428"/>
      <c r="J38" s="428"/>
      <c r="K38" s="429"/>
      <c r="L38" s="176"/>
    </row>
    <row r="39" spans="1:17" s="192" customFormat="1" x14ac:dyDescent="0.2">
      <c r="A39" s="183"/>
      <c r="C39" s="200" t="s">
        <v>36</v>
      </c>
      <c r="D39" s="427"/>
      <c r="E39" s="428"/>
      <c r="F39" s="428"/>
      <c r="G39" s="428"/>
      <c r="H39" s="428"/>
      <c r="I39" s="428"/>
      <c r="J39" s="428"/>
      <c r="K39" s="429"/>
      <c r="L39" s="176"/>
    </row>
    <row r="40" spans="1:17" s="192" customFormat="1" x14ac:dyDescent="0.2">
      <c r="A40" s="183"/>
      <c r="C40" s="200" t="s">
        <v>58</v>
      </c>
      <c r="D40" s="427"/>
      <c r="E40" s="428"/>
      <c r="F40" s="428"/>
      <c r="G40" s="428"/>
      <c r="H40" s="428"/>
      <c r="I40" s="428"/>
      <c r="J40" s="428"/>
      <c r="K40" s="429"/>
      <c r="L40" s="176"/>
      <c r="Q40" s="202"/>
    </row>
    <row r="41" spans="1:17" s="192" customFormat="1" x14ac:dyDescent="0.2">
      <c r="A41" s="183"/>
      <c r="C41" s="200" t="s">
        <v>59</v>
      </c>
      <c r="D41" s="427"/>
      <c r="E41" s="428"/>
      <c r="F41" s="428"/>
      <c r="G41" s="428"/>
      <c r="H41" s="428"/>
      <c r="I41" s="428"/>
      <c r="J41" s="428"/>
      <c r="K41" s="429"/>
      <c r="L41" s="176"/>
    </row>
    <row r="42" spans="1:17" s="192" customFormat="1" x14ac:dyDescent="0.2">
      <c r="A42" s="183"/>
      <c r="C42" s="200" t="s">
        <v>181</v>
      </c>
      <c r="D42" s="427"/>
      <c r="E42" s="428"/>
      <c r="F42" s="428"/>
      <c r="G42" s="428"/>
      <c r="H42" s="428"/>
      <c r="I42" s="428"/>
      <c r="J42" s="428"/>
      <c r="K42" s="429"/>
      <c r="L42" s="176"/>
      <c r="O42" s="16"/>
    </row>
    <row r="43" spans="1:17" x14ac:dyDescent="0.2">
      <c r="A43" s="183"/>
      <c r="B43" s="203" t="s">
        <v>49</v>
      </c>
      <c r="C43" s="430" t="s">
        <v>19</v>
      </c>
      <c r="D43" s="430"/>
      <c r="E43" s="430"/>
      <c r="F43" s="430"/>
      <c r="G43" s="430"/>
      <c r="H43" s="430"/>
      <c r="I43" s="430"/>
      <c r="J43" s="430"/>
      <c r="K43" s="430"/>
      <c r="L43" s="199"/>
      <c r="M43" s="28"/>
    </row>
    <row r="44" spans="1:17" x14ac:dyDescent="0.2">
      <c r="A44" s="183"/>
      <c r="B44" s="203"/>
      <c r="C44" s="200" t="s">
        <v>345</v>
      </c>
      <c r="D44" s="427"/>
      <c r="E44" s="428"/>
      <c r="F44" s="428"/>
      <c r="G44" s="428"/>
      <c r="H44" s="428"/>
      <c r="I44" s="428"/>
      <c r="J44" s="428"/>
      <c r="K44" s="429"/>
      <c r="L44" s="176"/>
    </row>
    <row r="45" spans="1:17" x14ac:dyDescent="0.2">
      <c r="A45" s="183"/>
      <c r="B45" s="203"/>
      <c r="C45" s="200" t="s">
        <v>140</v>
      </c>
      <c r="D45" s="427"/>
      <c r="E45" s="428"/>
      <c r="F45" s="428"/>
      <c r="G45" s="428"/>
      <c r="H45" s="428"/>
      <c r="I45" s="428"/>
      <c r="J45" s="428"/>
      <c r="K45" s="429"/>
      <c r="L45" s="176"/>
    </row>
    <row r="46" spans="1:17" x14ac:dyDescent="0.2">
      <c r="A46" s="183"/>
      <c r="B46" s="203"/>
      <c r="C46" s="200" t="s">
        <v>141</v>
      </c>
      <c r="D46" s="427"/>
      <c r="E46" s="428"/>
      <c r="F46" s="428"/>
      <c r="G46" s="428"/>
      <c r="H46" s="428"/>
      <c r="I46" s="428"/>
      <c r="J46" s="428"/>
      <c r="K46" s="429"/>
      <c r="L46" s="176"/>
    </row>
    <row r="47" spans="1:17" x14ac:dyDescent="0.2">
      <c r="A47" s="183"/>
      <c r="B47" s="203" t="s">
        <v>54</v>
      </c>
      <c r="C47" s="430" t="s">
        <v>183</v>
      </c>
      <c r="D47" s="430"/>
      <c r="E47" s="430"/>
      <c r="F47" s="430"/>
      <c r="G47" s="430"/>
      <c r="H47" s="430"/>
      <c r="I47" s="430"/>
      <c r="J47" s="430"/>
      <c r="K47" s="430"/>
      <c r="L47" s="199"/>
      <c r="M47" s="28"/>
    </row>
    <row r="48" spans="1:17" x14ac:dyDescent="0.2">
      <c r="A48" s="183"/>
      <c r="B48" s="203"/>
      <c r="C48" s="200" t="s">
        <v>345</v>
      </c>
      <c r="D48" s="427"/>
      <c r="E48" s="428"/>
      <c r="F48" s="428"/>
      <c r="G48" s="428"/>
      <c r="H48" s="428"/>
      <c r="I48" s="428"/>
      <c r="J48" s="428"/>
      <c r="K48" s="429"/>
      <c r="L48" s="176"/>
    </row>
    <row r="49" spans="1:13" x14ac:dyDescent="0.2">
      <c r="A49" s="183"/>
      <c r="B49" s="203"/>
      <c r="C49" s="200" t="s">
        <v>140</v>
      </c>
      <c r="D49" s="427"/>
      <c r="E49" s="428"/>
      <c r="F49" s="428"/>
      <c r="G49" s="428"/>
      <c r="H49" s="428"/>
      <c r="I49" s="428"/>
      <c r="J49" s="428"/>
      <c r="K49" s="429"/>
      <c r="L49" s="176"/>
    </row>
    <row r="50" spans="1:13" x14ac:dyDescent="0.2">
      <c r="A50" s="183"/>
      <c r="B50" s="203"/>
      <c r="C50" s="200" t="s">
        <v>141</v>
      </c>
      <c r="D50" s="427"/>
      <c r="E50" s="428"/>
      <c r="F50" s="428"/>
      <c r="G50" s="428"/>
      <c r="H50" s="428"/>
      <c r="I50" s="428"/>
      <c r="J50" s="428"/>
      <c r="K50" s="429"/>
      <c r="L50" s="176"/>
    </row>
    <row r="51" spans="1:13" x14ac:dyDescent="0.2">
      <c r="A51" s="183"/>
      <c r="B51" s="203" t="s">
        <v>64</v>
      </c>
      <c r="C51" s="430" t="s">
        <v>1</v>
      </c>
      <c r="D51" s="430"/>
      <c r="E51" s="430"/>
      <c r="F51" s="430"/>
      <c r="G51" s="430"/>
      <c r="H51" s="430"/>
      <c r="I51" s="430"/>
      <c r="J51" s="430"/>
      <c r="K51" s="430"/>
      <c r="L51" s="204"/>
    </row>
    <row r="52" spans="1:13" x14ac:dyDescent="0.2">
      <c r="A52" s="183"/>
      <c r="B52" s="203"/>
      <c r="C52" s="200" t="s">
        <v>345</v>
      </c>
      <c r="D52" s="427"/>
      <c r="E52" s="428"/>
      <c r="F52" s="428"/>
      <c r="G52" s="428"/>
      <c r="H52" s="428"/>
      <c r="I52" s="428"/>
      <c r="J52" s="428"/>
      <c r="K52" s="429"/>
      <c r="L52" s="176"/>
    </row>
    <row r="53" spans="1:13" x14ac:dyDescent="0.2">
      <c r="A53" s="183"/>
      <c r="B53" s="203"/>
      <c r="C53" s="200" t="s">
        <v>140</v>
      </c>
      <c r="D53" s="427"/>
      <c r="E53" s="428"/>
      <c r="F53" s="428"/>
      <c r="G53" s="428"/>
      <c r="H53" s="428"/>
      <c r="I53" s="428"/>
      <c r="J53" s="428"/>
      <c r="K53" s="429"/>
      <c r="L53" s="176"/>
    </row>
    <row r="54" spans="1:13" x14ac:dyDescent="0.2">
      <c r="A54" s="183"/>
      <c r="B54" s="203"/>
      <c r="C54" s="200" t="s">
        <v>141</v>
      </c>
      <c r="D54" s="427"/>
      <c r="E54" s="428"/>
      <c r="F54" s="428"/>
      <c r="G54" s="428"/>
      <c r="H54" s="428"/>
      <c r="I54" s="428"/>
      <c r="J54" s="428"/>
      <c r="K54" s="429"/>
      <c r="L54" s="176"/>
    </row>
    <row r="55" spans="1:13" x14ac:dyDescent="0.2">
      <c r="A55" s="183"/>
      <c r="B55" s="203"/>
      <c r="C55" s="200" t="s">
        <v>20</v>
      </c>
      <c r="D55" s="427"/>
      <c r="E55" s="428"/>
      <c r="F55" s="428"/>
      <c r="G55" s="428"/>
      <c r="H55" s="428"/>
      <c r="I55" s="428"/>
      <c r="J55" s="428"/>
      <c r="K55" s="429"/>
      <c r="L55" s="176"/>
    </row>
    <row r="56" spans="1:13" x14ac:dyDescent="0.2">
      <c r="A56" s="183"/>
      <c r="B56" s="203" t="s">
        <v>50</v>
      </c>
      <c r="C56" s="205" t="s">
        <v>56</v>
      </c>
      <c r="D56" s="205"/>
      <c r="E56" s="205"/>
      <c r="F56" s="205"/>
      <c r="G56" s="205"/>
      <c r="H56" s="205"/>
      <c r="I56" s="205"/>
      <c r="J56" s="205"/>
      <c r="K56" s="205"/>
      <c r="L56" s="205"/>
    </row>
    <row r="57" spans="1:13" x14ac:dyDescent="0.2">
      <c r="A57" s="183"/>
      <c r="B57" s="203"/>
      <c r="C57" s="200" t="s">
        <v>345</v>
      </c>
      <c r="D57" s="427"/>
      <c r="E57" s="428"/>
      <c r="F57" s="428"/>
      <c r="G57" s="428"/>
      <c r="H57" s="428"/>
      <c r="I57" s="428"/>
      <c r="J57" s="428"/>
      <c r="K57" s="429"/>
      <c r="L57" s="176"/>
    </row>
    <row r="58" spans="1:13" x14ac:dyDescent="0.2">
      <c r="A58" s="183"/>
      <c r="B58" s="203"/>
      <c r="C58" s="200" t="s">
        <v>140</v>
      </c>
      <c r="D58" s="427"/>
      <c r="E58" s="428"/>
      <c r="F58" s="428"/>
      <c r="G58" s="428"/>
      <c r="H58" s="428"/>
      <c r="I58" s="428"/>
      <c r="J58" s="428"/>
      <c r="K58" s="429"/>
      <c r="L58" s="176"/>
    </row>
    <row r="59" spans="1:13" x14ac:dyDescent="0.2">
      <c r="A59" s="183"/>
      <c r="B59" s="203"/>
      <c r="C59" s="200" t="s">
        <v>91</v>
      </c>
      <c r="D59" s="427"/>
      <c r="E59" s="428"/>
      <c r="F59" s="428"/>
      <c r="G59" s="428"/>
      <c r="H59" s="428"/>
      <c r="I59" s="428"/>
      <c r="J59" s="428"/>
      <c r="K59" s="429"/>
      <c r="L59" s="176"/>
    </row>
    <row r="60" spans="1:13" x14ac:dyDescent="0.2">
      <c r="A60" s="183"/>
      <c r="B60" s="203"/>
      <c r="C60" s="200" t="s">
        <v>20</v>
      </c>
      <c r="D60" s="427"/>
      <c r="E60" s="428"/>
      <c r="F60" s="428"/>
      <c r="G60" s="428"/>
      <c r="H60" s="428"/>
      <c r="I60" s="428"/>
      <c r="J60" s="428"/>
      <c r="K60" s="429"/>
      <c r="L60" s="176"/>
    </row>
    <row r="61" spans="1:13" x14ac:dyDescent="0.2">
      <c r="A61" s="183"/>
      <c r="B61" s="203" t="s">
        <v>51</v>
      </c>
      <c r="C61" s="199" t="s">
        <v>182</v>
      </c>
      <c r="D61" s="199"/>
      <c r="E61" s="199"/>
      <c r="F61" s="199"/>
      <c r="G61" s="199"/>
      <c r="H61" s="199"/>
      <c r="I61" s="199"/>
      <c r="J61" s="199"/>
      <c r="K61" s="199"/>
    </row>
    <row r="62" spans="1:13" ht="12.75" customHeight="1" x14ac:dyDescent="0.2">
      <c r="A62" s="206"/>
      <c r="D62" s="419" t="s">
        <v>417</v>
      </c>
      <c r="E62" s="419"/>
      <c r="F62" s="419"/>
      <c r="G62" s="419"/>
      <c r="H62" s="419"/>
      <c r="I62" s="207" t="s">
        <v>367</v>
      </c>
      <c r="J62" s="184" t="s">
        <v>418</v>
      </c>
      <c r="K62" s="184" t="s">
        <v>366</v>
      </c>
      <c r="L62" s="184"/>
      <c r="M62" s="197"/>
    </row>
    <row r="63" spans="1:13" ht="12" customHeight="1" x14ac:dyDescent="0.2">
      <c r="A63" s="206"/>
      <c r="C63" s="192" t="s">
        <v>345</v>
      </c>
      <c r="D63" s="420" t="str">
        <f>'Table 4.1-ShipDays'!$B$4</f>
        <v>Ship 1</v>
      </c>
      <c r="E63" s="421"/>
      <c r="F63" s="421"/>
      <c r="G63" s="421"/>
      <c r="H63" s="422"/>
      <c r="I63" s="285">
        <f>'Table 4.1-ShipDays'!B21</f>
        <v>0</v>
      </c>
      <c r="J63" s="209"/>
      <c r="K63" s="210">
        <f>IF(J63="Ku",300,IF(J63="C",400,0))</f>
        <v>0</v>
      </c>
      <c r="L63" s="211">
        <f>(K63*I63)</f>
        <v>0</v>
      </c>
    </row>
    <row r="64" spans="1:13" ht="12" customHeight="1" x14ac:dyDescent="0.2">
      <c r="A64" s="206"/>
      <c r="C64" s="192" t="s">
        <v>140</v>
      </c>
      <c r="D64" s="420" t="str">
        <f>'Table 4.1-ShipDays'!$C$4</f>
        <v>Ship 2</v>
      </c>
      <c r="E64" s="421"/>
      <c r="F64" s="421"/>
      <c r="G64" s="421"/>
      <c r="H64" s="422"/>
      <c r="I64" s="285">
        <f>'Table 4.1-ShipDays'!C21</f>
        <v>0</v>
      </c>
      <c r="J64" s="209"/>
      <c r="K64" s="210">
        <f>IF(J64="Ku",300,IF(J64="C",400,0))</f>
        <v>0</v>
      </c>
      <c r="L64" s="211">
        <f>(K64*I64)</f>
        <v>0</v>
      </c>
    </row>
    <row r="65" spans="1:15" ht="12" customHeight="1" x14ac:dyDescent="0.2">
      <c r="A65" s="206"/>
      <c r="C65" s="192" t="s">
        <v>141</v>
      </c>
      <c r="D65" s="420" t="str">
        <f>'Table 4.1-ShipDays'!$D$4</f>
        <v>Ship 3</v>
      </c>
      <c r="E65" s="421"/>
      <c r="F65" s="421"/>
      <c r="G65" s="421"/>
      <c r="H65" s="422"/>
      <c r="I65" s="285">
        <f>'Table 4.1-ShipDays'!D21</f>
        <v>0</v>
      </c>
      <c r="J65" s="209"/>
      <c r="K65" s="210">
        <f>IF(J65="Ku",300,IF(J65="C",400,0))</f>
        <v>0</v>
      </c>
      <c r="L65" s="211">
        <f>(K65*I65)</f>
        <v>0</v>
      </c>
    </row>
    <row r="66" spans="1:15" x14ac:dyDescent="0.2">
      <c r="A66" s="183"/>
      <c r="B66" s="212"/>
      <c r="C66" s="199"/>
      <c r="D66" s="199"/>
      <c r="E66" s="213"/>
      <c r="F66" s="213"/>
      <c r="G66" s="213"/>
      <c r="H66" s="214"/>
      <c r="I66" s="93"/>
      <c r="J66" s="199"/>
      <c r="K66" s="199"/>
      <c r="M66" s="28"/>
    </row>
    <row r="67" spans="1:15" x14ac:dyDescent="0.2">
      <c r="A67" s="183"/>
      <c r="B67" s="212"/>
      <c r="C67" s="199" t="s">
        <v>173</v>
      </c>
      <c r="D67" s="199"/>
      <c r="E67" s="186"/>
      <c r="F67" s="186"/>
      <c r="G67" s="186"/>
      <c r="H67" s="214"/>
      <c r="I67" s="73"/>
      <c r="J67" s="199"/>
      <c r="K67" s="199"/>
      <c r="M67" s="28"/>
    </row>
    <row r="68" spans="1:15" ht="71.099999999999994" customHeight="1" x14ac:dyDescent="0.2">
      <c r="A68" s="183"/>
      <c r="B68" s="212"/>
      <c r="C68" s="423"/>
      <c r="D68" s="424"/>
      <c r="E68" s="424"/>
      <c r="F68" s="424"/>
      <c r="G68" s="424"/>
      <c r="H68" s="424"/>
      <c r="I68" s="424"/>
      <c r="J68" s="424"/>
      <c r="K68" s="424"/>
      <c r="L68" s="425"/>
      <c r="M68" s="28"/>
    </row>
    <row r="69" spans="1:15" x14ac:dyDescent="0.2">
      <c r="A69" s="183"/>
      <c r="B69" s="197"/>
      <c r="C69" s="197"/>
      <c r="D69" s="197"/>
      <c r="E69" s="197"/>
      <c r="F69" s="197"/>
      <c r="G69" s="197"/>
      <c r="I69" s="215"/>
      <c r="J69" s="215"/>
      <c r="K69" s="216" t="s">
        <v>9</v>
      </c>
      <c r="L69" s="426">
        <f>SUM(L16:L65)</f>
        <v>0</v>
      </c>
      <c r="M69" s="426"/>
    </row>
    <row r="70" spans="1:15" x14ac:dyDescent="0.2">
      <c r="A70" s="183"/>
      <c r="B70" s="217"/>
      <c r="C70" s="217"/>
      <c r="D70" s="217"/>
      <c r="E70" s="217"/>
      <c r="F70" s="217"/>
      <c r="G70" s="217"/>
      <c r="H70" s="217"/>
      <c r="I70" s="218"/>
      <c r="J70" s="219"/>
      <c r="K70" s="219"/>
      <c r="L70" s="219"/>
      <c r="M70" s="220"/>
    </row>
    <row r="71" spans="1:15" x14ac:dyDescent="0.2">
      <c r="A71" s="183"/>
    </row>
    <row r="72" spans="1:15" s="182" customFormat="1" ht="15" x14ac:dyDescent="0.25">
      <c r="A72" s="182" t="s">
        <v>199</v>
      </c>
      <c r="B72" s="182" t="s">
        <v>200</v>
      </c>
      <c r="O72" s="26"/>
    </row>
    <row r="73" spans="1:15" s="203" customFormat="1" x14ac:dyDescent="0.2">
      <c r="A73" s="221"/>
      <c r="B73" s="222" t="s">
        <v>87</v>
      </c>
      <c r="C73" s="222" t="s">
        <v>200</v>
      </c>
      <c r="D73" s="222"/>
      <c r="E73" s="222"/>
      <c r="F73" s="222"/>
      <c r="G73" s="222"/>
      <c r="H73" s="222"/>
      <c r="M73" s="223"/>
      <c r="N73" s="222"/>
      <c r="O73" s="224"/>
    </row>
    <row r="74" spans="1:15" s="198" customFormat="1" ht="11.1" customHeight="1" x14ac:dyDescent="0.2">
      <c r="A74" s="191"/>
      <c r="B74" s="225"/>
      <c r="C74" s="226"/>
      <c r="D74" s="226"/>
      <c r="E74" s="226"/>
      <c r="F74" s="226"/>
      <c r="G74" s="226"/>
      <c r="H74" s="403" t="s">
        <v>419</v>
      </c>
      <c r="I74" s="403"/>
      <c r="J74" s="403"/>
      <c r="K74" s="403"/>
      <c r="L74" s="227"/>
      <c r="M74" s="228"/>
      <c r="N74" s="225"/>
      <c r="O74" s="229"/>
    </row>
    <row r="75" spans="1:15" s="198" customFormat="1" ht="11.1" customHeight="1" x14ac:dyDescent="0.2">
      <c r="A75" s="191"/>
      <c r="B75" s="225"/>
      <c r="C75" s="226"/>
      <c r="D75" s="226"/>
      <c r="E75" s="226"/>
      <c r="F75" s="226"/>
      <c r="G75" s="226"/>
      <c r="H75" s="403" t="s">
        <v>438</v>
      </c>
      <c r="I75" s="403"/>
      <c r="J75" s="403"/>
      <c r="K75" s="403"/>
      <c r="L75" s="230"/>
      <c r="M75" s="228"/>
      <c r="N75" s="225"/>
      <c r="O75" s="229"/>
    </row>
    <row r="76" spans="1:15" x14ac:dyDescent="0.2">
      <c r="A76" s="191"/>
      <c r="B76" s="213"/>
      <c r="C76" s="213"/>
      <c r="D76" s="213"/>
      <c r="E76" s="213"/>
      <c r="F76" s="213"/>
      <c r="G76" s="213"/>
      <c r="H76" s="213"/>
      <c r="I76" s="412" t="s">
        <v>10</v>
      </c>
      <c r="J76" s="413"/>
      <c r="K76" s="413"/>
      <c r="L76" s="413"/>
      <c r="M76" s="231">
        <f>L74*L75</f>
        <v>0</v>
      </c>
      <c r="O76" s="119"/>
    </row>
    <row r="77" spans="1:15" s="203" customFormat="1" x14ac:dyDescent="0.2">
      <c r="A77" s="221"/>
      <c r="B77" s="203" t="s">
        <v>2</v>
      </c>
      <c r="C77" s="223"/>
      <c r="D77" s="223"/>
      <c r="E77" s="223"/>
      <c r="F77" s="223"/>
      <c r="G77" s="223"/>
      <c r="H77" s="223"/>
      <c r="I77" s="223"/>
      <c r="O77" s="14"/>
    </row>
    <row r="78" spans="1:15" s="233" customFormat="1" ht="39" customHeight="1" x14ac:dyDescent="0.25">
      <c r="A78" s="191"/>
      <c r="B78" s="414"/>
      <c r="C78" s="415"/>
      <c r="D78" s="415"/>
      <c r="E78" s="415"/>
      <c r="F78" s="415"/>
      <c r="G78" s="415"/>
      <c r="H78" s="415"/>
      <c r="I78" s="415"/>
      <c r="J78" s="415"/>
      <c r="K78" s="415"/>
      <c r="L78" s="416"/>
      <c r="M78" s="232"/>
    </row>
    <row r="79" spans="1:15" s="233" customFormat="1" ht="15.75" x14ac:dyDescent="0.25">
      <c r="A79" s="234"/>
      <c r="B79" s="187"/>
      <c r="C79" s="187"/>
      <c r="D79" s="187"/>
      <c r="E79" s="187"/>
      <c r="F79" s="187"/>
      <c r="G79" s="187"/>
      <c r="H79" s="187"/>
      <c r="I79" s="187"/>
      <c r="J79" s="187"/>
      <c r="K79" s="187"/>
      <c r="L79" s="187"/>
      <c r="M79" s="235"/>
    </row>
    <row r="80" spans="1:15" s="233" customFormat="1" ht="15.75" x14ac:dyDescent="0.25">
      <c r="A80" s="234"/>
      <c r="B80" s="213"/>
      <c r="C80" s="213"/>
      <c r="D80" s="213"/>
      <c r="E80" s="213"/>
      <c r="F80" s="213"/>
      <c r="G80" s="213"/>
      <c r="H80" s="213"/>
      <c r="I80" s="213"/>
      <c r="J80" s="213"/>
      <c r="K80" s="213"/>
      <c r="L80" s="213"/>
      <c r="M80" s="232"/>
    </row>
    <row r="81" spans="1:16" ht="15.75" x14ac:dyDescent="0.25">
      <c r="A81" s="182" t="s">
        <v>252</v>
      </c>
      <c r="B81" s="182" t="s">
        <v>72</v>
      </c>
      <c r="C81" s="184"/>
      <c r="D81" s="184"/>
      <c r="E81" s="184"/>
      <c r="F81" s="184"/>
      <c r="G81" s="184"/>
      <c r="H81" s="184"/>
      <c r="I81" s="184"/>
      <c r="N81" s="236"/>
      <c r="O81" s="232"/>
    </row>
    <row r="82" spans="1:16" x14ac:dyDescent="0.2">
      <c r="A82" s="234"/>
      <c r="B82" s="213" t="s">
        <v>73</v>
      </c>
      <c r="C82" s="417" t="s">
        <v>74</v>
      </c>
      <c r="D82" s="417"/>
      <c r="E82" s="417"/>
      <c r="F82" s="417"/>
      <c r="G82" s="417"/>
      <c r="H82" s="417"/>
      <c r="I82" s="417"/>
      <c r="J82" s="417"/>
      <c r="K82" s="417"/>
      <c r="L82" s="417"/>
      <c r="M82" s="237">
        <f>M76+L69+L9</f>
        <v>0</v>
      </c>
      <c r="O82" s="238"/>
      <c r="P82" s="197"/>
    </row>
    <row r="83" spans="1:16" ht="15.75" x14ac:dyDescent="0.25">
      <c r="A83" s="182"/>
      <c r="B83" s="184" t="s">
        <v>75</v>
      </c>
      <c r="C83" s="418" t="s">
        <v>76</v>
      </c>
      <c r="D83" s="418"/>
      <c r="E83" s="418"/>
      <c r="F83" s="418"/>
      <c r="G83" s="418"/>
      <c r="H83" s="418"/>
      <c r="I83" s="418"/>
      <c r="J83" s="418"/>
      <c r="K83" s="418"/>
      <c r="L83" s="418"/>
      <c r="N83" s="236"/>
      <c r="O83" s="232"/>
      <c r="P83" s="94"/>
    </row>
    <row r="84" spans="1:16" ht="25.5" customHeight="1" x14ac:dyDescent="0.25">
      <c r="A84" s="191"/>
      <c r="B84" s="184"/>
      <c r="C84" s="409" t="s">
        <v>77</v>
      </c>
      <c r="D84" s="409"/>
      <c r="E84" s="409"/>
      <c r="F84" s="409"/>
      <c r="G84" s="409"/>
      <c r="H84" s="239" t="s">
        <v>420</v>
      </c>
      <c r="I84" s="410" t="s">
        <v>368</v>
      </c>
      <c r="J84" s="410"/>
      <c r="K84" s="409" t="s">
        <v>78</v>
      </c>
      <c r="L84" s="409"/>
      <c r="N84" s="236"/>
      <c r="O84" s="232"/>
      <c r="P84" s="94"/>
    </row>
    <row r="85" spans="1:16" ht="15" customHeight="1" x14ac:dyDescent="0.25">
      <c r="A85" s="191"/>
      <c r="B85" s="184"/>
      <c r="C85" s="411" t="str">
        <f>'Table 4.1-ShipDays'!$B$4</f>
        <v>Ship 1</v>
      </c>
      <c r="D85" s="411"/>
      <c r="E85" s="411"/>
      <c r="F85" s="411"/>
      <c r="G85" s="411"/>
      <c r="H85" s="240">
        <f>'Table 4.1-ShipDays'!$B$21</f>
        <v>0</v>
      </c>
      <c r="I85" s="407"/>
      <c r="J85" s="407"/>
      <c r="K85" s="408">
        <f>H85*I85</f>
        <v>0</v>
      </c>
      <c r="L85" s="408"/>
      <c r="N85" s="236"/>
      <c r="O85" s="232"/>
      <c r="P85" s="94"/>
    </row>
    <row r="86" spans="1:16" ht="15" customHeight="1" x14ac:dyDescent="0.25">
      <c r="A86" s="191"/>
      <c r="B86" s="184"/>
      <c r="C86" s="406" t="str">
        <f>'Table 4.1-ShipDays'!$C$4</f>
        <v>Ship 2</v>
      </c>
      <c r="D86" s="406"/>
      <c r="E86" s="406"/>
      <c r="F86" s="406"/>
      <c r="G86" s="406"/>
      <c r="H86" s="240">
        <f>'Table 4.1-ShipDays'!$C$21</f>
        <v>0</v>
      </c>
      <c r="I86" s="407"/>
      <c r="J86" s="407"/>
      <c r="K86" s="408">
        <f>H86*I86</f>
        <v>0</v>
      </c>
      <c r="L86" s="408"/>
      <c r="N86" s="236"/>
      <c r="O86" s="232"/>
      <c r="P86" s="94"/>
    </row>
    <row r="87" spans="1:16" ht="15" customHeight="1" x14ac:dyDescent="0.25">
      <c r="A87" s="191"/>
      <c r="B87" s="184"/>
      <c r="C87" s="406" t="str">
        <f>'Table 4.1-ShipDays'!$D$4</f>
        <v>Ship 3</v>
      </c>
      <c r="D87" s="406"/>
      <c r="E87" s="406"/>
      <c r="F87" s="406"/>
      <c r="G87" s="406"/>
      <c r="H87" s="240">
        <f>'Table 4.1-ShipDays'!$D$21</f>
        <v>0</v>
      </c>
      <c r="I87" s="407"/>
      <c r="J87" s="407"/>
      <c r="K87" s="408">
        <f>H87*I87</f>
        <v>0</v>
      </c>
      <c r="L87" s="408"/>
      <c r="N87" s="236"/>
      <c r="O87" s="232"/>
      <c r="P87" s="94"/>
    </row>
    <row r="88" spans="1:16" ht="15" customHeight="1" x14ac:dyDescent="0.2">
      <c r="A88" s="191"/>
      <c r="B88" s="213" t="s">
        <v>49</v>
      </c>
      <c r="C88" s="404" t="s">
        <v>79</v>
      </c>
      <c r="D88" s="404"/>
      <c r="E88" s="404"/>
      <c r="F88" s="404"/>
      <c r="G88" s="404"/>
      <c r="H88" s="404"/>
      <c r="I88" s="404"/>
      <c r="J88" s="404"/>
      <c r="K88" s="404"/>
      <c r="L88" s="404"/>
      <c r="M88" s="241">
        <f>SUM(K85:L87)</f>
        <v>0</v>
      </c>
      <c r="P88" s="99"/>
    </row>
    <row r="89" spans="1:16" s="242" customFormat="1" ht="29.25" customHeight="1" x14ac:dyDescent="0.2">
      <c r="A89" s="234"/>
      <c r="B89" s="405" t="s">
        <v>421</v>
      </c>
      <c r="C89" s="405"/>
      <c r="D89" s="405"/>
      <c r="E89" s="405"/>
      <c r="F89" s="405"/>
      <c r="G89" s="405"/>
      <c r="H89" s="405"/>
      <c r="I89" s="405"/>
      <c r="J89" s="405"/>
      <c r="K89" s="405"/>
      <c r="L89" s="405"/>
      <c r="M89" s="405"/>
      <c r="O89" s="28"/>
      <c r="P89" s="99"/>
    </row>
    <row r="90" spans="1:16" ht="15.75" x14ac:dyDescent="0.25">
      <c r="A90" s="191"/>
      <c r="B90" s="243"/>
      <c r="C90" s="243"/>
      <c r="D90" s="243"/>
      <c r="E90" s="243"/>
      <c r="F90" s="243"/>
      <c r="G90" s="243"/>
      <c r="H90" s="243"/>
      <c r="I90" s="243"/>
      <c r="J90" s="217"/>
      <c r="K90" s="217"/>
      <c r="L90" s="217"/>
      <c r="M90" s="217"/>
      <c r="N90" s="236"/>
      <c r="O90" s="232"/>
      <c r="P90" s="94"/>
    </row>
    <row r="91" spans="1:16" ht="15.75" x14ac:dyDescent="0.25">
      <c r="A91" s="191"/>
      <c r="B91" s="184"/>
      <c r="C91" s="184"/>
      <c r="D91" s="184"/>
      <c r="E91" s="184"/>
      <c r="F91" s="184"/>
      <c r="G91" s="184"/>
      <c r="H91" s="184"/>
      <c r="I91" s="184"/>
      <c r="N91" s="236"/>
      <c r="O91" s="232"/>
      <c r="P91" s="94"/>
    </row>
    <row r="92" spans="1:16" s="245" customFormat="1" ht="15" customHeight="1" x14ac:dyDescent="0.25">
      <c r="A92" s="244" t="s">
        <v>80</v>
      </c>
      <c r="B92" s="244" t="s">
        <v>86</v>
      </c>
      <c r="O92" s="97"/>
    </row>
    <row r="93" spans="1:16" ht="12.95" customHeight="1" x14ac:dyDescent="0.2">
      <c r="A93" s="206"/>
      <c r="B93" s="203" t="s">
        <v>87</v>
      </c>
      <c r="C93" s="185" t="s">
        <v>328</v>
      </c>
    </row>
    <row r="94" spans="1:16" x14ac:dyDescent="0.2">
      <c r="A94" s="206"/>
      <c r="B94" s="233"/>
      <c r="C94" s="402" t="str">
        <f>C85</f>
        <v>Ship 1</v>
      </c>
      <c r="D94" s="402"/>
      <c r="E94" s="402"/>
      <c r="F94" s="402"/>
      <c r="G94" s="402"/>
      <c r="H94" s="402"/>
      <c r="I94" s="402"/>
      <c r="J94" s="184" t="s">
        <v>349</v>
      </c>
      <c r="K94" s="184" t="s">
        <v>350</v>
      </c>
      <c r="L94" s="246" t="s">
        <v>396</v>
      </c>
    </row>
    <row r="95" spans="1:16" x14ac:dyDescent="0.2">
      <c r="A95" s="206"/>
      <c r="B95" s="233"/>
      <c r="C95" s="247"/>
      <c r="D95" s="403" t="s">
        <v>356</v>
      </c>
      <c r="E95" s="403"/>
      <c r="F95" s="403"/>
      <c r="G95" s="403"/>
      <c r="H95" s="403"/>
      <c r="I95" s="403"/>
      <c r="J95" s="200">
        <f>INDEX('Table 4.1-ShipDays'!B$5:B$17,(MATCH(D95:D95,'Table 4.1-ShipDays'!A$5:A$17,0)))</f>
        <v>0</v>
      </c>
      <c r="K95" s="200">
        <f t="shared" ref="K95:K108" si="0">INDEX(I$85:I$87,(MATCH($C$94,C$85:C$87,0)))</f>
        <v>0</v>
      </c>
      <c r="L95" s="248">
        <f t="shared" ref="L95:L108" si="1">J95*K95</f>
        <v>0</v>
      </c>
    </row>
    <row r="96" spans="1:16" x14ac:dyDescent="0.2">
      <c r="A96" s="206"/>
      <c r="B96" s="233"/>
      <c r="C96" s="247"/>
      <c r="D96" s="403" t="s">
        <v>253</v>
      </c>
      <c r="E96" s="403"/>
      <c r="F96" s="403"/>
      <c r="G96" s="403"/>
      <c r="H96" s="403"/>
      <c r="I96" s="403"/>
      <c r="J96" s="200">
        <f>INDEX('Table 4.1-ShipDays'!B$5:B$17,(MATCH(D96:D96,'Table 4.1-ShipDays'!A$5:A$17,0)))</f>
        <v>0</v>
      </c>
      <c r="K96" s="200">
        <f t="shared" si="0"/>
        <v>0</v>
      </c>
      <c r="L96" s="248">
        <f t="shared" si="1"/>
        <v>0</v>
      </c>
    </row>
    <row r="97" spans="1:15" x14ac:dyDescent="0.2">
      <c r="A97" s="206"/>
      <c r="B97" s="233"/>
      <c r="C97" s="247"/>
      <c r="D97" s="403" t="s">
        <v>254</v>
      </c>
      <c r="E97" s="403"/>
      <c r="F97" s="403"/>
      <c r="G97" s="403"/>
      <c r="H97" s="403"/>
      <c r="I97" s="403"/>
      <c r="J97" s="200">
        <f>INDEX('Table 4.1-ShipDays'!B$5:B$17,(MATCH(D97:D97,'Table 4.1-ShipDays'!A$5:A$17,0)))</f>
        <v>0</v>
      </c>
      <c r="K97" s="200">
        <f t="shared" si="0"/>
        <v>0</v>
      </c>
      <c r="L97" s="248">
        <f t="shared" si="1"/>
        <v>0</v>
      </c>
    </row>
    <row r="98" spans="1:15" x14ac:dyDescent="0.2">
      <c r="A98" s="206"/>
      <c r="B98" s="233"/>
      <c r="C98" s="247"/>
      <c r="D98" s="403" t="s">
        <v>346</v>
      </c>
      <c r="E98" s="403"/>
      <c r="F98" s="403"/>
      <c r="G98" s="403"/>
      <c r="H98" s="403"/>
      <c r="I98" s="403"/>
      <c r="J98" s="200">
        <f>INDEX('Table 4.1-ShipDays'!B$5:B$17,(MATCH(D98:D98,'Table 4.1-ShipDays'!A$5:A$17,0)))</f>
        <v>0</v>
      </c>
      <c r="K98" s="200">
        <f t="shared" si="0"/>
        <v>0</v>
      </c>
      <c r="L98" s="248">
        <f t="shared" si="1"/>
        <v>0</v>
      </c>
    </row>
    <row r="99" spans="1:15" x14ac:dyDescent="0.2">
      <c r="A99" s="206"/>
      <c r="B99" s="233"/>
      <c r="C99" s="247"/>
      <c r="D99" s="403" t="s">
        <v>347</v>
      </c>
      <c r="E99" s="403"/>
      <c r="F99" s="403"/>
      <c r="G99" s="403"/>
      <c r="H99" s="403"/>
      <c r="I99" s="403"/>
      <c r="J99" s="200">
        <f>INDEX('Table 4.1-ShipDays'!B$5:B$17,(MATCH(D99:D99,'Table 4.1-ShipDays'!A$5:A$17,0)))</f>
        <v>0</v>
      </c>
      <c r="K99" s="200">
        <f t="shared" si="0"/>
        <v>0</v>
      </c>
      <c r="L99" s="248">
        <f t="shared" si="1"/>
        <v>0</v>
      </c>
    </row>
    <row r="100" spans="1:15" x14ac:dyDescent="0.2">
      <c r="A100" s="206"/>
      <c r="B100" s="233"/>
      <c r="C100" s="247"/>
      <c r="D100" s="403" t="s">
        <v>358</v>
      </c>
      <c r="E100" s="403"/>
      <c r="F100" s="403"/>
      <c r="G100" s="403"/>
      <c r="H100" s="403"/>
      <c r="I100" s="403"/>
      <c r="J100" s="200">
        <f>INDEX('Table 4.1-ShipDays'!B$5:B$17,(MATCH(D100:D100,'Table 4.1-ShipDays'!A$5:A$17,0)))</f>
        <v>0</v>
      </c>
      <c r="K100" s="200">
        <f t="shared" si="0"/>
        <v>0</v>
      </c>
      <c r="L100" s="248">
        <f t="shared" si="1"/>
        <v>0</v>
      </c>
    </row>
    <row r="101" spans="1:15" x14ac:dyDescent="0.2">
      <c r="A101" s="206"/>
      <c r="D101" s="403" t="s">
        <v>362</v>
      </c>
      <c r="E101" s="403"/>
      <c r="F101" s="403"/>
      <c r="G101" s="403"/>
      <c r="H101" s="403"/>
      <c r="I101" s="403"/>
      <c r="J101" s="200">
        <f>INDEX('Table 4.1-ShipDays'!B$5:B$17,(MATCH(D101:D101,'Table 4.1-ShipDays'!A$5:A$17,0)))</f>
        <v>0</v>
      </c>
      <c r="K101" s="200">
        <f t="shared" si="0"/>
        <v>0</v>
      </c>
      <c r="L101" s="248">
        <f t="shared" si="1"/>
        <v>0</v>
      </c>
      <c r="O101" s="156"/>
    </row>
    <row r="102" spans="1:15" x14ac:dyDescent="0.2">
      <c r="A102" s="206"/>
      <c r="D102" s="403" t="s">
        <v>361</v>
      </c>
      <c r="E102" s="403"/>
      <c r="F102" s="403"/>
      <c r="G102" s="403"/>
      <c r="H102" s="403"/>
      <c r="I102" s="403"/>
      <c r="J102" s="200">
        <f>INDEX('Table 4.1-ShipDays'!B$5:B$17,(MATCH(D102:D102,'Table 4.1-ShipDays'!A$5:A$17,0)))</f>
        <v>0</v>
      </c>
      <c r="K102" s="200">
        <f t="shared" si="0"/>
        <v>0</v>
      </c>
      <c r="L102" s="248">
        <f t="shared" si="1"/>
        <v>0</v>
      </c>
    </row>
    <row r="103" spans="1:15" x14ac:dyDescent="0.2">
      <c r="A103" s="206"/>
      <c r="D103" s="403" t="s">
        <v>359</v>
      </c>
      <c r="E103" s="403"/>
      <c r="F103" s="403"/>
      <c r="G103" s="403"/>
      <c r="H103" s="403"/>
      <c r="I103" s="403"/>
      <c r="J103" s="200">
        <f>INDEX('Table 4.1-ShipDays'!B$5:B$17,(MATCH(D103:D103,'Table 4.1-ShipDays'!A$5:A$17,0)))</f>
        <v>0</v>
      </c>
      <c r="K103" s="200">
        <f t="shared" si="0"/>
        <v>0</v>
      </c>
      <c r="L103" s="248">
        <f t="shared" si="1"/>
        <v>0</v>
      </c>
    </row>
    <row r="104" spans="1:15" x14ac:dyDescent="0.2">
      <c r="A104" s="206"/>
      <c r="D104" s="403" t="s">
        <v>357</v>
      </c>
      <c r="E104" s="403"/>
      <c r="F104" s="403"/>
      <c r="G104" s="403"/>
      <c r="H104" s="403"/>
      <c r="I104" s="403"/>
      <c r="J104" s="200">
        <f>INDEX('Table 4.1-ShipDays'!B$5:B$17,(MATCH(D104:D104,'Table 4.1-ShipDays'!A$5:A$17,0)))</f>
        <v>0</v>
      </c>
      <c r="K104" s="200">
        <f t="shared" si="0"/>
        <v>0</v>
      </c>
      <c r="L104" s="248">
        <f t="shared" si="1"/>
        <v>0</v>
      </c>
    </row>
    <row r="105" spans="1:15" x14ac:dyDescent="0.2">
      <c r="A105" s="206"/>
      <c r="D105" s="403" t="s">
        <v>360</v>
      </c>
      <c r="E105" s="403"/>
      <c r="F105" s="403"/>
      <c r="G105" s="403"/>
      <c r="H105" s="403"/>
      <c r="I105" s="403"/>
      <c r="J105" s="200">
        <f>INDEX('Table 4.1-ShipDays'!B$5:B$17,(MATCH(D105:D105,'Table 4.1-ShipDays'!A$5:A$17,0)))</f>
        <v>0</v>
      </c>
      <c r="K105" s="200">
        <f t="shared" si="0"/>
        <v>0</v>
      </c>
      <c r="L105" s="248">
        <f t="shared" si="1"/>
        <v>0</v>
      </c>
    </row>
    <row r="106" spans="1:15" x14ac:dyDescent="0.2">
      <c r="A106" s="206"/>
      <c r="D106" s="403" t="s">
        <v>348</v>
      </c>
      <c r="E106" s="403"/>
      <c r="F106" s="403"/>
      <c r="G106" s="403"/>
      <c r="H106" s="403"/>
      <c r="I106" s="403"/>
      <c r="J106" s="200">
        <f>INDEX('Table 4.1-ShipDays'!B$5:B$17,(MATCH(D106:D106,'Table 4.1-ShipDays'!A$5:A$17,0)))</f>
        <v>0</v>
      </c>
      <c r="K106" s="200">
        <f t="shared" si="0"/>
        <v>0</v>
      </c>
      <c r="L106" s="248">
        <f t="shared" si="1"/>
        <v>0</v>
      </c>
    </row>
    <row r="107" spans="1:15" x14ac:dyDescent="0.2">
      <c r="A107" s="206"/>
      <c r="D107" s="401"/>
      <c r="E107" s="401"/>
      <c r="F107" s="401"/>
      <c r="G107" s="401"/>
      <c r="H107" s="401"/>
      <c r="I107" s="401"/>
      <c r="J107" s="249">
        <v>0</v>
      </c>
      <c r="K107" s="200">
        <f t="shared" si="0"/>
        <v>0</v>
      </c>
      <c r="L107" s="248">
        <f t="shared" si="1"/>
        <v>0</v>
      </c>
    </row>
    <row r="108" spans="1:15" x14ac:dyDescent="0.2">
      <c r="A108" s="206"/>
      <c r="D108" s="401"/>
      <c r="E108" s="401"/>
      <c r="F108" s="401"/>
      <c r="G108" s="401"/>
      <c r="H108" s="401"/>
      <c r="I108" s="401"/>
      <c r="J108" s="249">
        <v>0</v>
      </c>
      <c r="K108" s="200">
        <f t="shared" si="0"/>
        <v>0</v>
      </c>
      <c r="L108" s="248">
        <f t="shared" si="1"/>
        <v>0</v>
      </c>
    </row>
    <row r="109" spans="1:15" x14ac:dyDescent="0.2">
      <c r="A109" s="206"/>
      <c r="D109" s="199"/>
      <c r="E109" s="199"/>
      <c r="F109" s="199"/>
      <c r="G109" s="199"/>
      <c r="H109" s="199"/>
      <c r="I109" s="199"/>
      <c r="J109" s="213"/>
      <c r="K109" s="250"/>
      <c r="L109" s="85"/>
      <c r="M109" s="85"/>
    </row>
    <row r="110" spans="1:15" x14ac:dyDescent="0.2">
      <c r="A110" s="206"/>
      <c r="B110" s="233"/>
      <c r="C110" s="402" t="str">
        <f>C86</f>
        <v>Ship 2</v>
      </c>
      <c r="D110" s="402"/>
      <c r="E110" s="402"/>
      <c r="F110" s="402"/>
      <c r="G110" s="402"/>
      <c r="H110" s="402"/>
      <c r="I110" s="402"/>
      <c r="J110" s="184" t="s">
        <v>349</v>
      </c>
      <c r="K110" s="184" t="s">
        <v>350</v>
      </c>
      <c r="L110" s="246" t="s">
        <v>396</v>
      </c>
    </row>
    <row r="111" spans="1:15" x14ac:dyDescent="0.2">
      <c r="A111" s="206"/>
      <c r="B111" s="233"/>
      <c r="C111" s="247"/>
      <c r="D111" s="403" t="s">
        <v>356</v>
      </c>
      <c r="E111" s="403"/>
      <c r="F111" s="403"/>
      <c r="G111" s="403"/>
      <c r="H111" s="403"/>
      <c r="I111" s="403"/>
      <c r="J111" s="200">
        <f>INDEX('Table 4.1-ShipDays'!B$5:B$17,(MATCH(D111:D111,'Table 4.1-ShipDays'!A$5:A$17,0)))</f>
        <v>0</v>
      </c>
      <c r="K111" s="200">
        <f t="shared" ref="K111:K124" si="2">INDEX(I$85:I$87,(MATCH($C$94,C$85:C$87,0)))</f>
        <v>0</v>
      </c>
      <c r="L111" s="248">
        <f t="shared" ref="L111:L124" si="3">J111*K111</f>
        <v>0</v>
      </c>
    </row>
    <row r="112" spans="1:15" x14ac:dyDescent="0.2">
      <c r="A112" s="206"/>
      <c r="B112" s="233"/>
      <c r="C112" s="247"/>
      <c r="D112" s="403" t="s">
        <v>253</v>
      </c>
      <c r="E112" s="403"/>
      <c r="F112" s="403"/>
      <c r="G112" s="403"/>
      <c r="H112" s="403"/>
      <c r="I112" s="403"/>
      <c r="J112" s="200">
        <f>INDEX('Table 4.1-ShipDays'!B$5:B$17,(MATCH(D112:D112,'Table 4.1-ShipDays'!A$5:A$17,0)))</f>
        <v>0</v>
      </c>
      <c r="K112" s="200">
        <f t="shared" si="2"/>
        <v>0</v>
      </c>
      <c r="L112" s="248">
        <f t="shared" si="3"/>
        <v>0</v>
      </c>
    </row>
    <row r="113" spans="1:15" x14ac:dyDescent="0.2">
      <c r="A113" s="206"/>
      <c r="B113" s="233"/>
      <c r="C113" s="247"/>
      <c r="D113" s="403" t="s">
        <v>254</v>
      </c>
      <c r="E113" s="403"/>
      <c r="F113" s="403"/>
      <c r="G113" s="403"/>
      <c r="H113" s="403"/>
      <c r="I113" s="403"/>
      <c r="J113" s="200">
        <f>INDEX('Table 4.1-ShipDays'!B$5:B$17,(MATCH(D113:D113,'Table 4.1-ShipDays'!A$5:A$17,0)))</f>
        <v>0</v>
      </c>
      <c r="K113" s="200">
        <f t="shared" si="2"/>
        <v>0</v>
      </c>
      <c r="L113" s="248">
        <f t="shared" si="3"/>
        <v>0</v>
      </c>
    </row>
    <row r="114" spans="1:15" x14ac:dyDescent="0.2">
      <c r="A114" s="206"/>
      <c r="B114" s="233"/>
      <c r="C114" s="247"/>
      <c r="D114" s="403" t="s">
        <v>346</v>
      </c>
      <c r="E114" s="403"/>
      <c r="F114" s="403"/>
      <c r="G114" s="403"/>
      <c r="H114" s="403"/>
      <c r="I114" s="403"/>
      <c r="J114" s="200">
        <f>INDEX('Table 4.1-ShipDays'!B$5:B$17,(MATCH(D114:D114,'Table 4.1-ShipDays'!A$5:A$17,0)))</f>
        <v>0</v>
      </c>
      <c r="K114" s="200">
        <f t="shared" si="2"/>
        <v>0</v>
      </c>
      <c r="L114" s="248">
        <f t="shared" si="3"/>
        <v>0</v>
      </c>
    </row>
    <row r="115" spans="1:15" x14ac:dyDescent="0.2">
      <c r="A115" s="206"/>
      <c r="B115" s="233"/>
      <c r="C115" s="247"/>
      <c r="D115" s="403" t="s">
        <v>347</v>
      </c>
      <c r="E115" s="403"/>
      <c r="F115" s="403"/>
      <c r="G115" s="403"/>
      <c r="H115" s="403"/>
      <c r="I115" s="403"/>
      <c r="J115" s="200">
        <f>INDEX('Table 4.1-ShipDays'!B$5:B$17,(MATCH(D115:D115,'Table 4.1-ShipDays'!A$5:A$17,0)))</f>
        <v>0</v>
      </c>
      <c r="K115" s="200">
        <f t="shared" si="2"/>
        <v>0</v>
      </c>
      <c r="L115" s="248">
        <f t="shared" si="3"/>
        <v>0</v>
      </c>
    </row>
    <row r="116" spans="1:15" x14ac:dyDescent="0.2">
      <c r="A116" s="206"/>
      <c r="B116" s="233"/>
      <c r="C116" s="247"/>
      <c r="D116" s="403" t="s">
        <v>358</v>
      </c>
      <c r="E116" s="403"/>
      <c r="F116" s="403"/>
      <c r="G116" s="403"/>
      <c r="H116" s="403"/>
      <c r="I116" s="403"/>
      <c r="J116" s="200">
        <f>INDEX('Table 4.1-ShipDays'!B$5:B$17,(MATCH(D116:D116,'Table 4.1-ShipDays'!A$5:A$17,0)))</f>
        <v>0</v>
      </c>
      <c r="K116" s="200">
        <f t="shared" si="2"/>
        <v>0</v>
      </c>
      <c r="L116" s="248">
        <f t="shared" si="3"/>
        <v>0</v>
      </c>
    </row>
    <row r="117" spans="1:15" x14ac:dyDescent="0.2">
      <c r="A117" s="206"/>
      <c r="D117" s="403" t="s">
        <v>362</v>
      </c>
      <c r="E117" s="403"/>
      <c r="F117" s="403"/>
      <c r="G117" s="403"/>
      <c r="H117" s="403"/>
      <c r="I117" s="403"/>
      <c r="J117" s="200">
        <f>INDEX('Table 4.1-ShipDays'!B$5:B$17,(MATCH(D117:D117,'Table 4.1-ShipDays'!A$5:A$17,0)))</f>
        <v>0</v>
      </c>
      <c r="K117" s="200">
        <f t="shared" si="2"/>
        <v>0</v>
      </c>
      <c r="L117" s="248">
        <f t="shared" si="3"/>
        <v>0</v>
      </c>
      <c r="O117" s="156"/>
    </row>
    <row r="118" spans="1:15" x14ac:dyDescent="0.2">
      <c r="A118" s="206"/>
      <c r="D118" s="403" t="s">
        <v>361</v>
      </c>
      <c r="E118" s="403"/>
      <c r="F118" s="403"/>
      <c r="G118" s="403"/>
      <c r="H118" s="403"/>
      <c r="I118" s="403"/>
      <c r="J118" s="200">
        <f>INDEX('Table 4.1-ShipDays'!B$5:B$17,(MATCH(D118:D118,'Table 4.1-ShipDays'!A$5:A$17,0)))</f>
        <v>0</v>
      </c>
      <c r="K118" s="200">
        <f t="shared" si="2"/>
        <v>0</v>
      </c>
      <c r="L118" s="248">
        <f t="shared" si="3"/>
        <v>0</v>
      </c>
    </row>
    <row r="119" spans="1:15" x14ac:dyDescent="0.2">
      <c r="A119" s="206"/>
      <c r="D119" s="403" t="s">
        <v>359</v>
      </c>
      <c r="E119" s="403"/>
      <c r="F119" s="403"/>
      <c r="G119" s="403"/>
      <c r="H119" s="403"/>
      <c r="I119" s="403"/>
      <c r="J119" s="200">
        <f>INDEX('Table 4.1-ShipDays'!B$5:B$17,(MATCH(D119:D119,'Table 4.1-ShipDays'!A$5:A$17,0)))</f>
        <v>0</v>
      </c>
      <c r="K119" s="200">
        <f t="shared" si="2"/>
        <v>0</v>
      </c>
      <c r="L119" s="248">
        <f t="shared" si="3"/>
        <v>0</v>
      </c>
    </row>
    <row r="120" spans="1:15" x14ac:dyDescent="0.2">
      <c r="A120" s="206"/>
      <c r="D120" s="403" t="s">
        <v>357</v>
      </c>
      <c r="E120" s="403"/>
      <c r="F120" s="403"/>
      <c r="G120" s="403"/>
      <c r="H120" s="403"/>
      <c r="I120" s="403"/>
      <c r="J120" s="200">
        <f>INDEX('Table 4.1-ShipDays'!B$5:B$17,(MATCH(D120:D120,'Table 4.1-ShipDays'!A$5:A$17,0)))</f>
        <v>0</v>
      </c>
      <c r="K120" s="200">
        <f t="shared" si="2"/>
        <v>0</v>
      </c>
      <c r="L120" s="248">
        <f t="shared" si="3"/>
        <v>0</v>
      </c>
    </row>
    <row r="121" spans="1:15" x14ac:dyDescent="0.2">
      <c r="A121" s="206"/>
      <c r="D121" s="403" t="s">
        <v>360</v>
      </c>
      <c r="E121" s="403"/>
      <c r="F121" s="403"/>
      <c r="G121" s="403"/>
      <c r="H121" s="403"/>
      <c r="I121" s="403"/>
      <c r="J121" s="200">
        <f>INDEX('Table 4.1-ShipDays'!B$5:B$17,(MATCH(D121:D121,'Table 4.1-ShipDays'!A$5:A$17,0)))</f>
        <v>0</v>
      </c>
      <c r="K121" s="200">
        <f t="shared" si="2"/>
        <v>0</v>
      </c>
      <c r="L121" s="248">
        <f t="shared" si="3"/>
        <v>0</v>
      </c>
    </row>
    <row r="122" spans="1:15" x14ac:dyDescent="0.2">
      <c r="A122" s="206"/>
      <c r="D122" s="403" t="s">
        <v>348</v>
      </c>
      <c r="E122" s="403"/>
      <c r="F122" s="403"/>
      <c r="G122" s="403"/>
      <c r="H122" s="403"/>
      <c r="I122" s="403"/>
      <c r="J122" s="200">
        <f>INDEX('Table 4.1-ShipDays'!B$5:B$17,(MATCH(D122:D122,'Table 4.1-ShipDays'!A$5:A$17,0)))</f>
        <v>0</v>
      </c>
      <c r="K122" s="200">
        <f t="shared" si="2"/>
        <v>0</v>
      </c>
      <c r="L122" s="248">
        <f t="shared" si="3"/>
        <v>0</v>
      </c>
    </row>
    <row r="123" spans="1:15" x14ac:dyDescent="0.2">
      <c r="A123" s="206"/>
      <c r="D123" s="401"/>
      <c r="E123" s="401"/>
      <c r="F123" s="401"/>
      <c r="G123" s="401"/>
      <c r="H123" s="401"/>
      <c r="I123" s="401"/>
      <c r="J123" s="249">
        <v>0</v>
      </c>
      <c r="K123" s="200">
        <f t="shared" si="2"/>
        <v>0</v>
      </c>
      <c r="L123" s="248">
        <f t="shared" si="3"/>
        <v>0</v>
      </c>
    </row>
    <row r="124" spans="1:15" x14ac:dyDescent="0.2">
      <c r="A124" s="206"/>
      <c r="D124" s="401"/>
      <c r="E124" s="401"/>
      <c r="F124" s="401"/>
      <c r="G124" s="401"/>
      <c r="H124" s="401"/>
      <c r="I124" s="401"/>
      <c r="J124" s="249">
        <v>0</v>
      </c>
      <c r="K124" s="200">
        <f t="shared" si="2"/>
        <v>0</v>
      </c>
      <c r="L124" s="248">
        <f t="shared" si="3"/>
        <v>0</v>
      </c>
    </row>
    <row r="125" spans="1:15" x14ac:dyDescent="0.2">
      <c r="A125" s="206"/>
      <c r="D125" s="251"/>
      <c r="E125" s="251"/>
      <c r="F125" s="251"/>
      <c r="G125" s="251"/>
      <c r="H125" s="251"/>
      <c r="I125" s="252"/>
      <c r="L125" s="85"/>
      <c r="M125" s="85"/>
    </row>
    <row r="126" spans="1:15" x14ac:dyDescent="0.2">
      <c r="A126" s="206"/>
      <c r="B126" s="233"/>
      <c r="C126" s="402" t="str">
        <f>C87</f>
        <v>Ship 3</v>
      </c>
      <c r="D126" s="402"/>
      <c r="E126" s="402"/>
      <c r="F126" s="402"/>
      <c r="G126" s="402"/>
      <c r="H126" s="402"/>
      <c r="I126" s="402"/>
      <c r="J126" s="184" t="s">
        <v>349</v>
      </c>
      <c r="K126" s="184" t="s">
        <v>350</v>
      </c>
      <c r="L126" s="246" t="s">
        <v>396</v>
      </c>
    </row>
    <row r="127" spans="1:15" x14ac:dyDescent="0.2">
      <c r="A127" s="206"/>
      <c r="B127" s="233"/>
      <c r="C127" s="247"/>
      <c r="D127" s="395" t="s">
        <v>356</v>
      </c>
      <c r="E127" s="396"/>
      <c r="F127" s="396"/>
      <c r="G127" s="396"/>
      <c r="H127" s="396"/>
      <c r="I127" s="397"/>
      <c r="J127" s="200">
        <f>INDEX('Table 4.1-ShipDays'!B$5:B$17,(MATCH(D127:D127,'Table 4.1-ShipDays'!A$5:A$17,0)))</f>
        <v>0</v>
      </c>
      <c r="K127" s="200">
        <f t="shared" ref="K127:K140" si="4">INDEX(I$85:I$87,(MATCH($C$94,C$85:C$87,0)))</f>
        <v>0</v>
      </c>
      <c r="L127" s="248">
        <f t="shared" ref="L127:L140" si="5">J127*K127</f>
        <v>0</v>
      </c>
    </row>
    <row r="128" spans="1:15" x14ac:dyDescent="0.2">
      <c r="A128" s="206"/>
      <c r="B128" s="233"/>
      <c r="C128" s="247"/>
      <c r="D128" s="395" t="s">
        <v>253</v>
      </c>
      <c r="E128" s="396"/>
      <c r="F128" s="396"/>
      <c r="G128" s="396"/>
      <c r="H128" s="396"/>
      <c r="I128" s="397"/>
      <c r="J128" s="200">
        <f>INDEX('Table 4.1-ShipDays'!B$5:B$17,(MATCH(D128:D128,'Table 4.1-ShipDays'!A$5:A$17,0)))</f>
        <v>0</v>
      </c>
      <c r="K128" s="200">
        <f t="shared" si="4"/>
        <v>0</v>
      </c>
      <c r="L128" s="248">
        <f t="shared" si="5"/>
        <v>0</v>
      </c>
    </row>
    <row r="129" spans="1:15" x14ac:dyDescent="0.2">
      <c r="A129" s="206"/>
      <c r="B129" s="233"/>
      <c r="C129" s="247"/>
      <c r="D129" s="395" t="s">
        <v>254</v>
      </c>
      <c r="E129" s="396"/>
      <c r="F129" s="396"/>
      <c r="G129" s="396"/>
      <c r="H129" s="396"/>
      <c r="I129" s="397"/>
      <c r="J129" s="200">
        <f>INDEX('Table 4.1-ShipDays'!B$5:B$17,(MATCH(D129:D129,'Table 4.1-ShipDays'!A$5:A$17,0)))</f>
        <v>0</v>
      </c>
      <c r="K129" s="200">
        <f t="shared" si="4"/>
        <v>0</v>
      </c>
      <c r="L129" s="248">
        <f t="shared" si="5"/>
        <v>0</v>
      </c>
    </row>
    <row r="130" spans="1:15" x14ac:dyDescent="0.2">
      <c r="A130" s="206"/>
      <c r="B130" s="233"/>
      <c r="C130" s="247"/>
      <c r="D130" s="395" t="s">
        <v>346</v>
      </c>
      <c r="E130" s="396"/>
      <c r="F130" s="396"/>
      <c r="G130" s="396"/>
      <c r="H130" s="396"/>
      <c r="I130" s="397"/>
      <c r="J130" s="200">
        <f>INDEX('Table 4.1-ShipDays'!B$5:B$17,(MATCH(D130:D130,'Table 4.1-ShipDays'!A$5:A$17,0)))</f>
        <v>0</v>
      </c>
      <c r="K130" s="200">
        <f t="shared" si="4"/>
        <v>0</v>
      </c>
      <c r="L130" s="248">
        <f t="shared" si="5"/>
        <v>0</v>
      </c>
    </row>
    <row r="131" spans="1:15" x14ac:dyDescent="0.2">
      <c r="A131" s="206"/>
      <c r="B131" s="233"/>
      <c r="C131" s="247"/>
      <c r="D131" s="395" t="s">
        <v>347</v>
      </c>
      <c r="E131" s="396"/>
      <c r="F131" s="396"/>
      <c r="G131" s="396"/>
      <c r="H131" s="396"/>
      <c r="I131" s="397"/>
      <c r="J131" s="200">
        <f>INDEX('Table 4.1-ShipDays'!B$5:B$17,(MATCH(D131:D131,'Table 4.1-ShipDays'!A$5:A$17,0)))</f>
        <v>0</v>
      </c>
      <c r="K131" s="200">
        <f t="shared" si="4"/>
        <v>0</v>
      </c>
      <c r="L131" s="248">
        <f t="shared" si="5"/>
        <v>0</v>
      </c>
    </row>
    <row r="132" spans="1:15" x14ac:dyDescent="0.2">
      <c r="A132" s="206"/>
      <c r="B132" s="233"/>
      <c r="C132" s="247"/>
      <c r="D132" s="395" t="s">
        <v>358</v>
      </c>
      <c r="E132" s="396"/>
      <c r="F132" s="396"/>
      <c r="G132" s="396"/>
      <c r="H132" s="396"/>
      <c r="I132" s="397"/>
      <c r="J132" s="200">
        <f>INDEX('Table 4.1-ShipDays'!B$5:B$17,(MATCH(D132:D132,'Table 4.1-ShipDays'!A$5:A$17,0)))</f>
        <v>0</v>
      </c>
      <c r="K132" s="200">
        <f t="shared" si="4"/>
        <v>0</v>
      </c>
      <c r="L132" s="248">
        <f t="shared" si="5"/>
        <v>0</v>
      </c>
    </row>
    <row r="133" spans="1:15" x14ac:dyDescent="0.2">
      <c r="A133" s="206"/>
      <c r="D133" s="395" t="s">
        <v>362</v>
      </c>
      <c r="E133" s="396"/>
      <c r="F133" s="396"/>
      <c r="G133" s="396"/>
      <c r="H133" s="396"/>
      <c r="I133" s="397"/>
      <c r="J133" s="200">
        <f>INDEX('Table 4.1-ShipDays'!B$5:B$17,(MATCH(D133:D133,'Table 4.1-ShipDays'!A$5:A$17,0)))</f>
        <v>0</v>
      </c>
      <c r="K133" s="200">
        <f t="shared" si="4"/>
        <v>0</v>
      </c>
      <c r="L133" s="248">
        <f t="shared" si="5"/>
        <v>0</v>
      </c>
      <c r="O133" s="156"/>
    </row>
    <row r="134" spans="1:15" x14ac:dyDescent="0.2">
      <c r="A134" s="206"/>
      <c r="D134" s="395" t="s">
        <v>361</v>
      </c>
      <c r="E134" s="396"/>
      <c r="F134" s="396"/>
      <c r="G134" s="396"/>
      <c r="H134" s="396"/>
      <c r="I134" s="397"/>
      <c r="J134" s="200">
        <f>INDEX('Table 4.1-ShipDays'!B$5:B$17,(MATCH(D134:D134,'Table 4.1-ShipDays'!A$5:A$17,0)))</f>
        <v>0</v>
      </c>
      <c r="K134" s="200">
        <f t="shared" si="4"/>
        <v>0</v>
      </c>
      <c r="L134" s="248">
        <f t="shared" si="5"/>
        <v>0</v>
      </c>
    </row>
    <row r="135" spans="1:15" x14ac:dyDescent="0.2">
      <c r="A135" s="206"/>
      <c r="D135" s="395" t="s">
        <v>359</v>
      </c>
      <c r="E135" s="396"/>
      <c r="F135" s="396"/>
      <c r="G135" s="396"/>
      <c r="H135" s="396"/>
      <c r="I135" s="397"/>
      <c r="J135" s="200">
        <f>INDEX('Table 4.1-ShipDays'!B$5:B$17,(MATCH(D135:D135,'Table 4.1-ShipDays'!A$5:A$17,0)))</f>
        <v>0</v>
      </c>
      <c r="K135" s="200">
        <f t="shared" si="4"/>
        <v>0</v>
      </c>
      <c r="L135" s="248">
        <f t="shared" si="5"/>
        <v>0</v>
      </c>
    </row>
    <row r="136" spans="1:15" x14ac:dyDescent="0.2">
      <c r="A136" s="206"/>
      <c r="D136" s="395" t="s">
        <v>357</v>
      </c>
      <c r="E136" s="396"/>
      <c r="F136" s="396"/>
      <c r="G136" s="396"/>
      <c r="H136" s="396"/>
      <c r="I136" s="397"/>
      <c r="J136" s="200">
        <f>INDEX('Table 4.1-ShipDays'!B$5:B$17,(MATCH(D136:D136,'Table 4.1-ShipDays'!A$5:A$17,0)))</f>
        <v>0</v>
      </c>
      <c r="K136" s="200">
        <f t="shared" si="4"/>
        <v>0</v>
      </c>
      <c r="L136" s="248">
        <f t="shared" si="5"/>
        <v>0</v>
      </c>
    </row>
    <row r="137" spans="1:15" x14ac:dyDescent="0.2">
      <c r="A137" s="206"/>
      <c r="D137" s="395" t="s">
        <v>360</v>
      </c>
      <c r="E137" s="396"/>
      <c r="F137" s="396"/>
      <c r="G137" s="396"/>
      <c r="H137" s="396"/>
      <c r="I137" s="397"/>
      <c r="J137" s="200">
        <f>INDEX('Table 4.1-ShipDays'!B$5:B$17,(MATCH(D137:D137,'Table 4.1-ShipDays'!A$5:A$17,0)))</f>
        <v>0</v>
      </c>
      <c r="K137" s="200">
        <f t="shared" si="4"/>
        <v>0</v>
      </c>
      <c r="L137" s="248">
        <f t="shared" si="5"/>
        <v>0</v>
      </c>
    </row>
    <row r="138" spans="1:15" x14ac:dyDescent="0.2">
      <c r="A138" s="206"/>
      <c r="D138" s="395" t="s">
        <v>348</v>
      </c>
      <c r="E138" s="396"/>
      <c r="F138" s="396"/>
      <c r="G138" s="396"/>
      <c r="H138" s="396"/>
      <c r="I138" s="397"/>
      <c r="J138" s="200">
        <f>INDEX('Table 4.1-ShipDays'!B$5:B$17,(MATCH(D138:D138,'Table 4.1-ShipDays'!A$5:A$17,0)))</f>
        <v>0</v>
      </c>
      <c r="K138" s="200">
        <f t="shared" si="4"/>
        <v>0</v>
      </c>
      <c r="L138" s="248">
        <f t="shared" si="5"/>
        <v>0</v>
      </c>
    </row>
    <row r="139" spans="1:15" x14ac:dyDescent="0.2">
      <c r="A139" s="206"/>
      <c r="D139" s="398"/>
      <c r="E139" s="399"/>
      <c r="F139" s="399"/>
      <c r="G139" s="399"/>
      <c r="H139" s="399"/>
      <c r="I139" s="400"/>
      <c r="J139" s="249">
        <v>0</v>
      </c>
      <c r="K139" s="200">
        <f t="shared" si="4"/>
        <v>0</v>
      </c>
      <c r="L139" s="248">
        <f t="shared" si="5"/>
        <v>0</v>
      </c>
    </row>
    <row r="140" spans="1:15" x14ac:dyDescent="0.2">
      <c r="A140" s="206"/>
      <c r="D140" s="398"/>
      <c r="E140" s="399"/>
      <c r="F140" s="399"/>
      <c r="G140" s="399"/>
      <c r="H140" s="399"/>
      <c r="I140" s="400"/>
      <c r="J140" s="249">
        <v>0</v>
      </c>
      <c r="K140" s="200">
        <f t="shared" si="4"/>
        <v>0</v>
      </c>
      <c r="L140" s="248">
        <f t="shared" si="5"/>
        <v>0</v>
      </c>
    </row>
    <row r="141" spans="1:15" x14ac:dyDescent="0.2">
      <c r="A141" s="206"/>
      <c r="D141" s="388" t="s">
        <v>328</v>
      </c>
      <c r="E141" s="388"/>
      <c r="F141" s="388"/>
      <c r="G141" s="388"/>
      <c r="H141" s="388"/>
      <c r="I141" s="388"/>
      <c r="J141" s="388"/>
      <c r="K141" s="388"/>
      <c r="L141" s="392">
        <f>-SUM(L95:L140)</f>
        <v>0</v>
      </c>
      <c r="M141" s="391"/>
    </row>
    <row r="142" spans="1:15" x14ac:dyDescent="0.2">
      <c r="A142" s="206"/>
      <c r="J142" s="216"/>
      <c r="K142" s="253"/>
      <c r="L142" s="216"/>
      <c r="M142" s="216"/>
      <c r="N142" s="33"/>
    </row>
    <row r="143" spans="1:15" x14ac:dyDescent="0.2">
      <c r="A143" s="206"/>
      <c r="B143" s="185" t="s">
        <v>158</v>
      </c>
      <c r="C143" s="185" t="s">
        <v>395</v>
      </c>
    </row>
    <row r="144" spans="1:15" x14ac:dyDescent="0.2">
      <c r="A144" s="206"/>
      <c r="C144" s="185" t="s">
        <v>345</v>
      </c>
      <c r="D144" s="185" t="s">
        <v>317</v>
      </c>
    </row>
    <row r="145" spans="1:15" ht="12.75" customHeight="1" x14ac:dyDescent="0.2">
      <c r="A145" s="206"/>
      <c r="C145" s="393"/>
      <c r="D145" s="393"/>
      <c r="E145" s="393"/>
      <c r="F145" s="393"/>
      <c r="G145" s="393"/>
      <c r="H145" s="254" t="s">
        <v>365</v>
      </c>
      <c r="I145" s="255" t="s">
        <v>418</v>
      </c>
      <c r="J145" s="394" t="s">
        <v>366</v>
      </c>
      <c r="K145" s="394"/>
      <c r="L145" s="255" t="s">
        <v>396</v>
      </c>
      <c r="M145" s="184"/>
      <c r="N145" s="197"/>
    </row>
    <row r="146" spans="1:15" ht="12" customHeight="1" x14ac:dyDescent="0.2">
      <c r="A146" s="206"/>
      <c r="C146" s="361" t="str">
        <f>'Table 4.1-ShipDays'!$B$4</f>
        <v>Ship 1</v>
      </c>
      <c r="D146" s="361"/>
      <c r="E146" s="361"/>
      <c r="F146" s="361"/>
      <c r="G146" s="361"/>
      <c r="H146" s="208">
        <f>INDEX('Table 4.1-ShipDays'!$A$4:$D$17, MATCH("NSF",'Table 4.1-ShipDays'!$A$4:$A$17,0),MATCH(C146,'Table 4.1-ShipDays'!$A$4:$D$4,0))</f>
        <v>0</v>
      </c>
      <c r="I146" s="209"/>
      <c r="J146" s="384">
        <f>IF(I146="Ku",300,IF(I146="C",400,0))</f>
        <v>0</v>
      </c>
      <c r="K146" s="384"/>
      <c r="L146" s="256">
        <f>-H146*J146</f>
        <v>0</v>
      </c>
      <c r="M146" s="95"/>
      <c r="N146" s="197"/>
    </row>
    <row r="147" spans="1:15" ht="12" customHeight="1" x14ac:dyDescent="0.2">
      <c r="A147" s="206"/>
      <c r="C147" s="361" t="str">
        <f>'Table 4.1-ShipDays'!$C$4</f>
        <v>Ship 2</v>
      </c>
      <c r="D147" s="361"/>
      <c r="E147" s="361"/>
      <c r="F147" s="361"/>
      <c r="G147" s="361"/>
      <c r="H147" s="208">
        <f>INDEX('Table 4.1-ShipDays'!$A$4:$D$17, MATCH("NSF",'Table 4.1-ShipDays'!$A$4:$A$17,0),MATCH(C147,'Table 4.1-ShipDays'!$A$4:$D$4,0))</f>
        <v>0</v>
      </c>
      <c r="I147" s="209"/>
      <c r="J147" s="384">
        <f>IF(I147="Ku",300,IF(I147="C",400,0))</f>
        <v>0</v>
      </c>
      <c r="K147" s="384"/>
      <c r="L147" s="256">
        <f>-H147*J147</f>
        <v>0</v>
      </c>
      <c r="M147" s="95"/>
      <c r="N147" s="197"/>
    </row>
    <row r="148" spans="1:15" ht="12" customHeight="1" x14ac:dyDescent="0.2">
      <c r="A148" s="206"/>
      <c r="C148" s="361" t="str">
        <f>'Table 4.1-ShipDays'!$D$4</f>
        <v>Ship 3</v>
      </c>
      <c r="D148" s="361"/>
      <c r="E148" s="361"/>
      <c r="F148" s="361"/>
      <c r="G148" s="361"/>
      <c r="H148" s="208">
        <f>INDEX('Table 4.1-ShipDays'!$A$4:$D$17, MATCH("NSF",'Table 4.1-ShipDays'!$A$4:$A$17,0),MATCH(C148,'Table 4.1-ShipDays'!$A$4:$D$4,0))</f>
        <v>0</v>
      </c>
      <c r="I148" s="209"/>
      <c r="J148" s="384">
        <f>IF(I148="Ku",300,IF(I148="C",400,0))</f>
        <v>0</v>
      </c>
      <c r="K148" s="384"/>
      <c r="L148" s="256">
        <f>-H148*J148</f>
        <v>0</v>
      </c>
      <c r="M148" s="95"/>
      <c r="N148" s="197"/>
    </row>
    <row r="149" spans="1:15" x14ac:dyDescent="0.2">
      <c r="A149" s="206"/>
      <c r="C149" s="192" t="s">
        <v>140</v>
      </c>
      <c r="D149" s="385" t="s">
        <v>422</v>
      </c>
      <c r="E149" s="385"/>
      <c r="F149" s="385"/>
      <c r="G149" s="385"/>
      <c r="H149" s="385"/>
      <c r="I149" s="385"/>
      <c r="J149" s="386">
        <f>L75</f>
        <v>0</v>
      </c>
      <c r="K149" s="387"/>
      <c r="L149" s="257">
        <f>J149*SUM(L146:M148)</f>
        <v>0</v>
      </c>
      <c r="M149" s="258"/>
      <c r="N149" s="197"/>
    </row>
    <row r="150" spans="1:15" x14ac:dyDescent="0.2">
      <c r="A150" s="206"/>
      <c r="E150" s="388" t="s">
        <v>423</v>
      </c>
      <c r="F150" s="389"/>
      <c r="G150" s="389"/>
      <c r="H150" s="389"/>
      <c r="I150" s="389"/>
      <c r="J150" s="389"/>
      <c r="K150" s="389"/>
      <c r="L150" s="390">
        <f>SUM(L146:M149)</f>
        <v>0</v>
      </c>
      <c r="M150" s="391"/>
    </row>
    <row r="151" spans="1:15" ht="12.75" customHeight="1" x14ac:dyDescent="0.2">
      <c r="A151" s="206"/>
      <c r="B151" s="185" t="s">
        <v>57</v>
      </c>
      <c r="C151" s="197" t="s">
        <v>107</v>
      </c>
      <c r="D151" s="197"/>
      <c r="E151" s="197"/>
      <c r="F151" s="197"/>
      <c r="G151" s="197"/>
      <c r="H151" s="197"/>
      <c r="I151" s="197"/>
      <c r="K151" s="259"/>
      <c r="L151" s="259"/>
      <c r="M151" s="259"/>
    </row>
    <row r="152" spans="1:15" ht="36.950000000000003" customHeight="1" x14ac:dyDescent="0.2">
      <c r="A152" s="206"/>
      <c r="C152" s="383" t="s">
        <v>77</v>
      </c>
      <c r="D152" s="383"/>
      <c r="E152" s="383"/>
      <c r="F152" s="383"/>
      <c r="G152" s="383"/>
      <c r="H152" s="254" t="s">
        <v>363</v>
      </c>
      <c r="I152" s="254" t="s">
        <v>364</v>
      </c>
      <c r="J152" s="382" t="s">
        <v>24</v>
      </c>
      <c r="K152" s="382"/>
      <c r="L152" s="192"/>
      <c r="M152" s="192"/>
    </row>
    <row r="153" spans="1:15" x14ac:dyDescent="0.2">
      <c r="A153" s="206"/>
      <c r="C153" s="380" t="str">
        <f>'Table 4.1-ShipDays'!$B$4</f>
        <v>Ship 1</v>
      </c>
      <c r="D153" s="380"/>
      <c r="E153" s="380"/>
      <c r="F153" s="380"/>
      <c r="G153" s="380"/>
      <c r="H153" s="260"/>
      <c r="I153" s="260"/>
      <c r="J153" s="381"/>
      <c r="K153" s="381"/>
      <c r="L153" s="192"/>
      <c r="M153" s="202"/>
    </row>
    <row r="154" spans="1:15" x14ac:dyDescent="0.2">
      <c r="A154" s="206"/>
      <c r="C154" s="380" t="str">
        <f>'Table 4.1-ShipDays'!$C$4</f>
        <v>Ship 2</v>
      </c>
      <c r="D154" s="380"/>
      <c r="E154" s="380"/>
      <c r="F154" s="380"/>
      <c r="G154" s="380"/>
      <c r="H154" s="260"/>
      <c r="I154" s="260"/>
      <c r="J154" s="381"/>
      <c r="K154" s="381"/>
      <c r="L154" s="192"/>
      <c r="M154" s="192"/>
    </row>
    <row r="155" spans="1:15" x14ac:dyDescent="0.2">
      <c r="A155" s="206"/>
      <c r="C155" s="380" t="str">
        <f>'Table 4.1-ShipDays'!$D$4</f>
        <v>Ship 3</v>
      </c>
      <c r="D155" s="380"/>
      <c r="E155" s="380"/>
      <c r="F155" s="380"/>
      <c r="G155" s="380"/>
      <c r="H155" s="260"/>
      <c r="I155" s="260"/>
      <c r="J155" s="381"/>
      <c r="K155" s="381"/>
      <c r="L155" s="192"/>
      <c r="M155" s="192"/>
    </row>
    <row r="156" spans="1:15" ht="38.1" customHeight="1" x14ac:dyDescent="0.2">
      <c r="A156" s="206"/>
      <c r="C156" s="382" t="s">
        <v>77</v>
      </c>
      <c r="D156" s="382"/>
      <c r="E156" s="382"/>
      <c r="F156" s="382"/>
      <c r="G156" s="382"/>
      <c r="H156" s="254" t="s">
        <v>53</v>
      </c>
      <c r="I156" s="254" t="s">
        <v>418</v>
      </c>
      <c r="J156" s="254" t="s">
        <v>289</v>
      </c>
      <c r="K156" s="261" t="s">
        <v>290</v>
      </c>
      <c r="L156" s="254" t="s">
        <v>12</v>
      </c>
      <c r="M156" s="192"/>
    </row>
    <row r="157" spans="1:15" ht="21.95" customHeight="1" x14ac:dyDescent="0.2">
      <c r="A157" s="206"/>
      <c r="C157" s="380" t="str">
        <f>C153</f>
        <v>Ship 1</v>
      </c>
      <c r="D157" s="380"/>
      <c r="E157" s="380"/>
      <c r="F157" s="380"/>
      <c r="G157" s="380"/>
      <c r="H157" s="262">
        <f>(I153-H153)*J153</f>
        <v>0</v>
      </c>
      <c r="I157" s="263">
        <f>INDEX(I146:I148,MATCH(C157,C146:C148,0))</f>
        <v>0</v>
      </c>
      <c r="J157" s="264">
        <f>IF(I157="Ku",300,IF(I157="C",400,0))*-(I153-H153)</f>
        <v>0</v>
      </c>
      <c r="K157" s="265">
        <f>J157*$J$149</f>
        <v>0</v>
      </c>
      <c r="L157" s="266">
        <f>H157+J157+K157</f>
        <v>0</v>
      </c>
      <c r="M157" s="192"/>
      <c r="O157" s="124"/>
    </row>
    <row r="158" spans="1:15" ht="23.1" customHeight="1" x14ac:dyDescent="0.2">
      <c r="A158" s="206"/>
      <c r="C158" s="380" t="str">
        <f>C154</f>
        <v>Ship 2</v>
      </c>
      <c r="D158" s="380"/>
      <c r="E158" s="380"/>
      <c r="F158" s="380"/>
      <c r="G158" s="380"/>
      <c r="H158" s="262">
        <f>(I154-H154)*J154</f>
        <v>0</v>
      </c>
      <c r="I158" s="263">
        <f>INDEX(I147:I148,MATCH(C158,C147:C148,0))</f>
        <v>0</v>
      </c>
      <c r="J158" s="264">
        <f>IF(I158="Ku",300,IF(I158="C",400,0))*-(I154-H154)</f>
        <v>0</v>
      </c>
      <c r="K158" s="265">
        <f>J158*$J$149</f>
        <v>0</v>
      </c>
      <c r="L158" s="266">
        <f>H158+J158+K158</f>
        <v>0</v>
      </c>
      <c r="M158" s="192"/>
    </row>
    <row r="159" spans="1:15" ht="24" customHeight="1" x14ac:dyDescent="0.2">
      <c r="A159" s="206"/>
      <c r="C159" s="380" t="str">
        <f>C155</f>
        <v>Ship 3</v>
      </c>
      <c r="D159" s="380"/>
      <c r="E159" s="380"/>
      <c r="F159" s="380"/>
      <c r="G159" s="380"/>
      <c r="H159" s="262">
        <f>(I155-H155)*J155</f>
        <v>0</v>
      </c>
      <c r="I159" s="263">
        <f>INDEX(I148:I148,MATCH(C159,C148:C148,0))</f>
        <v>0</v>
      </c>
      <c r="J159" s="264">
        <f>IF(I159="Ku",300,IF(I159="C",400,0))*-(I155-H155)</f>
        <v>0</v>
      </c>
      <c r="K159" s="265">
        <f>J159*$J$149</f>
        <v>0</v>
      </c>
      <c r="L159" s="266">
        <f>H159+J159+K159</f>
        <v>0</v>
      </c>
      <c r="M159" s="192"/>
    </row>
    <row r="160" spans="1:15" s="242" customFormat="1" ht="12.75" customHeight="1" x14ac:dyDescent="0.2">
      <c r="A160" s="267"/>
      <c r="C160" s="268"/>
      <c r="D160" s="268"/>
      <c r="E160" s="373" t="s">
        <v>13</v>
      </c>
      <c r="F160" s="374"/>
      <c r="G160" s="374"/>
      <c r="H160" s="374"/>
      <c r="I160" s="374"/>
      <c r="J160" s="374"/>
      <c r="K160" s="374"/>
      <c r="L160" s="375">
        <f>SUM(L157:L159)</f>
        <v>0</v>
      </c>
      <c r="M160" s="376"/>
    </row>
    <row r="161" spans="1:15" ht="12.75" customHeight="1" x14ac:dyDescent="0.2">
      <c r="A161" s="206"/>
      <c r="C161" s="377" t="s">
        <v>52</v>
      </c>
      <c r="D161" s="377"/>
      <c r="E161" s="377"/>
      <c r="F161" s="377"/>
      <c r="G161" s="377"/>
      <c r="H161" s="377"/>
      <c r="I161" s="377"/>
      <c r="J161" s="377"/>
      <c r="K161" s="377"/>
      <c r="L161" s="377"/>
      <c r="M161" s="269"/>
    </row>
    <row r="162" spans="1:15" ht="116.25" customHeight="1" x14ac:dyDescent="0.2">
      <c r="A162" s="206"/>
      <c r="C162" s="378" t="s">
        <v>424</v>
      </c>
      <c r="D162" s="379"/>
      <c r="E162" s="379"/>
      <c r="F162" s="379"/>
      <c r="G162" s="379"/>
      <c r="H162" s="379"/>
      <c r="I162" s="379"/>
      <c r="J162" s="379"/>
      <c r="K162" s="379"/>
      <c r="L162" s="379"/>
      <c r="M162" s="379"/>
      <c r="N162" s="270"/>
    </row>
    <row r="163" spans="1:15" ht="12.75" customHeight="1" x14ac:dyDescent="0.2">
      <c r="A163" s="206"/>
      <c r="C163" s="197"/>
      <c r="D163" s="197"/>
      <c r="E163" s="197"/>
      <c r="F163" s="197"/>
      <c r="G163" s="197"/>
      <c r="H163" s="197"/>
      <c r="I163" s="197"/>
      <c r="K163" s="259"/>
      <c r="L163" s="259"/>
      <c r="M163" s="259"/>
    </row>
    <row r="164" spans="1:15" ht="12.75" customHeight="1" x14ac:dyDescent="0.2">
      <c r="A164" s="267"/>
      <c r="B164" s="271" t="s">
        <v>392</v>
      </c>
      <c r="C164" s="272" t="s">
        <v>425</v>
      </c>
      <c r="D164" s="273"/>
      <c r="E164" s="273"/>
      <c r="F164" s="273"/>
      <c r="G164" s="273"/>
      <c r="H164" s="273"/>
      <c r="I164" s="273"/>
      <c r="J164" s="242"/>
      <c r="K164" s="274"/>
      <c r="L164" s="275"/>
      <c r="M164" s="276"/>
    </row>
    <row r="165" spans="1:15" ht="12.75" customHeight="1" x14ac:dyDescent="0.2">
      <c r="A165" s="267"/>
      <c r="B165" s="271"/>
      <c r="C165" s="277"/>
      <c r="D165" s="364" t="s">
        <v>426</v>
      </c>
      <c r="E165" s="365"/>
      <c r="F165" s="365"/>
      <c r="G165" s="365"/>
      <c r="H165" s="365"/>
      <c r="I165" s="365"/>
      <c r="J165" s="365"/>
      <c r="K165" s="366"/>
      <c r="L165" s="367">
        <f>L141</f>
        <v>0</v>
      </c>
      <c r="M165" s="367"/>
    </row>
    <row r="166" spans="1:15" ht="12.75" customHeight="1" x14ac:dyDescent="0.2">
      <c r="A166" s="267"/>
      <c r="B166" s="271"/>
      <c r="C166" s="277"/>
      <c r="D166" s="364" t="s">
        <v>427</v>
      </c>
      <c r="E166" s="365"/>
      <c r="F166" s="365"/>
      <c r="G166" s="365"/>
      <c r="H166" s="365"/>
      <c r="I166" s="365"/>
      <c r="J166" s="365"/>
      <c r="K166" s="366"/>
      <c r="L166" s="367">
        <f>L150</f>
        <v>0</v>
      </c>
      <c r="M166" s="367"/>
    </row>
    <row r="167" spans="1:15" ht="12.75" customHeight="1" x14ac:dyDescent="0.2">
      <c r="A167" s="267"/>
      <c r="B167" s="271"/>
      <c r="C167" s="277"/>
      <c r="D167" s="364" t="s">
        <v>428</v>
      </c>
      <c r="E167" s="365"/>
      <c r="F167" s="365"/>
      <c r="G167" s="365"/>
      <c r="H167" s="365"/>
      <c r="I167" s="365"/>
      <c r="J167" s="365"/>
      <c r="K167" s="366"/>
      <c r="L167" s="367">
        <f>L160</f>
        <v>0</v>
      </c>
      <c r="M167" s="367"/>
    </row>
    <row r="168" spans="1:15" ht="12.75" customHeight="1" x14ac:dyDescent="0.2">
      <c r="A168" s="267"/>
      <c r="B168" s="271"/>
      <c r="D168" s="197"/>
      <c r="E168" s="273"/>
      <c r="F168" s="273"/>
      <c r="G168" s="273"/>
      <c r="H168" s="273"/>
      <c r="I168" s="273"/>
      <c r="J168" s="242"/>
      <c r="K168" s="278" t="s">
        <v>396</v>
      </c>
      <c r="L168" s="368">
        <f>SUM(L165:M167)</f>
        <v>0</v>
      </c>
      <c r="M168" s="368"/>
    </row>
    <row r="169" spans="1:15" ht="12.75" customHeight="1" x14ac:dyDescent="0.2">
      <c r="A169" s="206"/>
      <c r="B169" s="217"/>
      <c r="C169" s="217"/>
      <c r="D169" s="217"/>
      <c r="E169" s="217"/>
      <c r="F169" s="217"/>
      <c r="G169" s="217"/>
      <c r="H169" s="217"/>
      <c r="I169" s="217"/>
      <c r="J169" s="217"/>
      <c r="K169" s="279"/>
      <c r="L169" s="279"/>
      <c r="M169" s="279"/>
    </row>
    <row r="170" spans="1:15" ht="12.75" customHeight="1" x14ac:dyDescent="0.2">
      <c r="A170" s="206"/>
      <c r="C170" s="197"/>
      <c r="D170" s="197"/>
      <c r="E170" s="197"/>
      <c r="F170" s="197"/>
      <c r="G170" s="197"/>
      <c r="H170" s="197"/>
      <c r="I170" s="197"/>
      <c r="K170" s="259"/>
      <c r="L170" s="259"/>
      <c r="M170" s="259"/>
    </row>
    <row r="171" spans="1:15" s="245" customFormat="1" ht="15" x14ac:dyDescent="0.25">
      <c r="A171" s="244" t="s">
        <v>11</v>
      </c>
      <c r="B171" s="369" t="s">
        <v>429</v>
      </c>
      <c r="C171" s="369"/>
      <c r="D171" s="370"/>
      <c r="E171" s="370"/>
      <c r="F171" s="370"/>
      <c r="G171" s="370"/>
      <c r="H171" s="370"/>
      <c r="I171" s="370"/>
      <c r="J171" s="370"/>
      <c r="K171" s="370"/>
      <c r="L171" s="371"/>
      <c r="M171" s="372"/>
      <c r="O171" s="94"/>
    </row>
    <row r="172" spans="1:15" s="245" customFormat="1" ht="15" x14ac:dyDescent="0.25">
      <c r="A172" s="244"/>
      <c r="B172" s="280"/>
      <c r="C172" s="281"/>
      <c r="D172" s="359" t="s">
        <v>430</v>
      </c>
      <c r="E172" s="359"/>
      <c r="F172" s="359"/>
      <c r="G172" s="359"/>
      <c r="H172" s="359"/>
      <c r="I172" s="359"/>
      <c r="J172" s="359"/>
      <c r="K172" s="359"/>
      <c r="L172" s="360">
        <f>M82</f>
        <v>0</v>
      </c>
      <c r="M172" s="361"/>
      <c r="O172" s="94"/>
    </row>
    <row r="173" spans="1:15" s="245" customFormat="1" ht="15" x14ac:dyDescent="0.25">
      <c r="A173" s="244"/>
      <c r="B173" s="280"/>
      <c r="C173" s="281"/>
      <c r="D173" s="359" t="s">
        <v>431</v>
      </c>
      <c r="E173" s="359"/>
      <c r="F173" s="359"/>
      <c r="G173" s="359"/>
      <c r="H173" s="359"/>
      <c r="I173" s="359"/>
      <c r="J173" s="359"/>
      <c r="K173" s="359"/>
      <c r="L173" s="360">
        <f>L168</f>
        <v>0</v>
      </c>
      <c r="M173" s="361"/>
      <c r="O173" s="94"/>
    </row>
    <row r="174" spans="1:15" s="245" customFormat="1" ht="15" x14ac:dyDescent="0.25">
      <c r="A174" s="244"/>
      <c r="B174" s="362" t="s">
        <v>396</v>
      </c>
      <c r="C174" s="362"/>
      <c r="D174" s="362"/>
      <c r="E174" s="362"/>
      <c r="F174" s="362"/>
      <c r="G174" s="362"/>
      <c r="H174" s="362"/>
      <c r="I174" s="362"/>
      <c r="J174" s="362"/>
      <c r="K174" s="362"/>
      <c r="L174" s="363">
        <f>SUM(L172:M173)</f>
        <v>0</v>
      </c>
      <c r="M174" s="363"/>
      <c r="O174" s="94"/>
    </row>
    <row r="175" spans="1:15" ht="24.95" customHeight="1" x14ac:dyDescent="0.2">
      <c r="A175" s="206"/>
      <c r="B175" s="358" t="s">
        <v>432</v>
      </c>
      <c r="C175" s="358"/>
      <c r="D175" s="358"/>
      <c r="E175" s="358"/>
      <c r="F175" s="358"/>
      <c r="G175" s="358"/>
      <c r="H175" s="358"/>
      <c r="I175" s="358"/>
      <c r="J175" s="358"/>
      <c r="K175" s="358"/>
      <c r="L175" s="358"/>
      <c r="M175" s="358"/>
      <c r="N175" s="282"/>
    </row>
    <row r="176" spans="1:15" ht="12.75" customHeight="1" x14ac:dyDescent="0.2">
      <c r="A176" s="206"/>
      <c r="C176" s="197"/>
      <c r="D176" s="197"/>
      <c r="E176" s="197"/>
      <c r="F176" s="197"/>
      <c r="G176" s="197"/>
      <c r="H176" s="197"/>
      <c r="I176" s="197"/>
      <c r="K176" s="259"/>
      <c r="L176" s="259"/>
      <c r="M176" s="259"/>
    </row>
    <row r="177" spans="1:13" ht="12.75" customHeight="1" x14ac:dyDescent="0.2">
      <c r="A177" s="206"/>
      <c r="C177" s="197"/>
      <c r="D177" s="197"/>
      <c r="E177" s="197"/>
      <c r="F177" s="197"/>
      <c r="G177" s="197"/>
      <c r="H177" s="197"/>
      <c r="I177" s="197"/>
      <c r="K177" s="259"/>
      <c r="L177" s="259"/>
      <c r="M177" s="259"/>
    </row>
    <row r="178" spans="1:13" ht="12.75" customHeight="1" x14ac:dyDescent="0.2">
      <c r="A178" s="206"/>
      <c r="C178" s="197"/>
      <c r="D178" s="197"/>
      <c r="E178" s="197"/>
      <c r="F178" s="197"/>
      <c r="G178" s="197"/>
      <c r="H178" s="197"/>
      <c r="I178" s="197"/>
      <c r="K178" s="259"/>
      <c r="L178" s="259"/>
      <c r="M178" s="259"/>
    </row>
    <row r="180" spans="1:13" ht="12.95" customHeight="1" x14ac:dyDescent="0.2"/>
    <row r="181" spans="1:13" hidden="1" x14ac:dyDescent="0.2">
      <c r="A181" s="185" t="s">
        <v>26</v>
      </c>
    </row>
    <row r="182" spans="1:13" hidden="1" x14ac:dyDescent="0.2">
      <c r="A182" s="185" t="s">
        <v>66</v>
      </c>
    </row>
  </sheetData>
  <mergeCells count="184">
    <mergeCell ref="H7:J7"/>
    <mergeCell ref="K7:L7"/>
    <mergeCell ref="H8:J8"/>
    <mergeCell ref="K8:L8"/>
    <mergeCell ref="F9:K9"/>
    <mergeCell ref="L9:M9"/>
    <mergeCell ref="A1:D1"/>
    <mergeCell ref="A2:I2"/>
    <mergeCell ref="A3:M3"/>
    <mergeCell ref="A4:M4"/>
    <mergeCell ref="B5:M5"/>
    <mergeCell ref="K6:L6"/>
    <mergeCell ref="B18:C18"/>
    <mergeCell ref="D18:H18"/>
    <mergeCell ref="B19:C19"/>
    <mergeCell ref="D19:H19"/>
    <mergeCell ref="D20:H20"/>
    <mergeCell ref="B21:C21"/>
    <mergeCell ref="D21:H21"/>
    <mergeCell ref="B15:C15"/>
    <mergeCell ref="D15:H15"/>
    <mergeCell ref="B16:C16"/>
    <mergeCell ref="D16:H16"/>
    <mergeCell ref="B17:C17"/>
    <mergeCell ref="D17:H17"/>
    <mergeCell ref="B25:C25"/>
    <mergeCell ref="D25:H25"/>
    <mergeCell ref="B26:I26"/>
    <mergeCell ref="J26:K26"/>
    <mergeCell ref="C28:K28"/>
    <mergeCell ref="D29:K29"/>
    <mergeCell ref="B22:C22"/>
    <mergeCell ref="D22:H22"/>
    <mergeCell ref="B23:C23"/>
    <mergeCell ref="D23:H23"/>
    <mergeCell ref="B24:C24"/>
    <mergeCell ref="D24:H24"/>
    <mergeCell ref="D36:K36"/>
    <mergeCell ref="D37:K37"/>
    <mergeCell ref="D38:K38"/>
    <mergeCell ref="D39:K39"/>
    <mergeCell ref="D40:K40"/>
    <mergeCell ref="D41:K41"/>
    <mergeCell ref="D30:K30"/>
    <mergeCell ref="D31:K31"/>
    <mergeCell ref="D32:K32"/>
    <mergeCell ref="D33:K33"/>
    <mergeCell ref="D34:K34"/>
    <mergeCell ref="D35:K35"/>
    <mergeCell ref="D48:K48"/>
    <mergeCell ref="D49:K49"/>
    <mergeCell ref="D50:K50"/>
    <mergeCell ref="C51:K51"/>
    <mergeCell ref="D52:K52"/>
    <mergeCell ref="D53:K53"/>
    <mergeCell ref="D42:K42"/>
    <mergeCell ref="C43:K43"/>
    <mergeCell ref="D44:K44"/>
    <mergeCell ref="D45:K45"/>
    <mergeCell ref="D46:K46"/>
    <mergeCell ref="C47:K47"/>
    <mergeCell ref="D62:H62"/>
    <mergeCell ref="D63:H63"/>
    <mergeCell ref="D64:H64"/>
    <mergeCell ref="D65:H65"/>
    <mergeCell ref="C68:L68"/>
    <mergeCell ref="L69:M69"/>
    <mergeCell ref="D54:K54"/>
    <mergeCell ref="D55:K55"/>
    <mergeCell ref="D57:K57"/>
    <mergeCell ref="D58:K58"/>
    <mergeCell ref="D59:K59"/>
    <mergeCell ref="D60:K60"/>
    <mergeCell ref="C84:G84"/>
    <mergeCell ref="I84:J84"/>
    <mergeCell ref="K84:L84"/>
    <mergeCell ref="C85:G85"/>
    <mergeCell ref="I85:J85"/>
    <mergeCell ref="K85:L85"/>
    <mergeCell ref="H74:K74"/>
    <mergeCell ref="H75:K75"/>
    <mergeCell ref="I76:L76"/>
    <mergeCell ref="B78:L78"/>
    <mergeCell ref="C82:L82"/>
    <mergeCell ref="C83:L83"/>
    <mergeCell ref="C88:L88"/>
    <mergeCell ref="B89:M89"/>
    <mergeCell ref="C94:I94"/>
    <mergeCell ref="D95:I95"/>
    <mergeCell ref="D96:I96"/>
    <mergeCell ref="D97:I97"/>
    <mergeCell ref="C86:G86"/>
    <mergeCell ref="I86:J86"/>
    <mergeCell ref="K86:L86"/>
    <mergeCell ref="C87:G87"/>
    <mergeCell ref="I87:J87"/>
    <mergeCell ref="K87:L87"/>
    <mergeCell ref="D104:I104"/>
    <mergeCell ref="D105:I105"/>
    <mergeCell ref="D106:I106"/>
    <mergeCell ref="D107:I107"/>
    <mergeCell ref="D108:I108"/>
    <mergeCell ref="C110:I110"/>
    <mergeCell ref="D98:I98"/>
    <mergeCell ref="D99:I99"/>
    <mergeCell ref="D100:I100"/>
    <mergeCell ref="D101:I101"/>
    <mergeCell ref="D102:I102"/>
    <mergeCell ref="D103:I103"/>
    <mergeCell ref="D117:I117"/>
    <mergeCell ref="D118:I118"/>
    <mergeCell ref="D119:I119"/>
    <mergeCell ref="D120:I120"/>
    <mergeCell ref="D121:I121"/>
    <mergeCell ref="D122:I122"/>
    <mergeCell ref="D111:I111"/>
    <mergeCell ref="D112:I112"/>
    <mergeCell ref="D113:I113"/>
    <mergeCell ref="D114:I114"/>
    <mergeCell ref="D115:I115"/>
    <mergeCell ref="D116:I116"/>
    <mergeCell ref="D130:I130"/>
    <mergeCell ref="D131:I131"/>
    <mergeCell ref="D132:I132"/>
    <mergeCell ref="D133:I133"/>
    <mergeCell ref="D134:I134"/>
    <mergeCell ref="D135:I135"/>
    <mergeCell ref="D123:I123"/>
    <mergeCell ref="D124:I124"/>
    <mergeCell ref="C126:I126"/>
    <mergeCell ref="D127:I127"/>
    <mergeCell ref="D128:I128"/>
    <mergeCell ref="D129:I129"/>
    <mergeCell ref="L150:M150"/>
    <mergeCell ref="L141:M141"/>
    <mergeCell ref="C145:G145"/>
    <mergeCell ref="J145:K145"/>
    <mergeCell ref="C146:G146"/>
    <mergeCell ref="J146:K146"/>
    <mergeCell ref="C147:G147"/>
    <mergeCell ref="J147:K147"/>
    <mergeCell ref="D136:I136"/>
    <mergeCell ref="D137:I137"/>
    <mergeCell ref="D138:I138"/>
    <mergeCell ref="D139:I139"/>
    <mergeCell ref="D140:I140"/>
    <mergeCell ref="D141:K141"/>
    <mergeCell ref="C152:G152"/>
    <mergeCell ref="J152:K152"/>
    <mergeCell ref="C153:G153"/>
    <mergeCell ref="J153:K153"/>
    <mergeCell ref="C154:G154"/>
    <mergeCell ref="J154:K154"/>
    <mergeCell ref="C148:G148"/>
    <mergeCell ref="J148:K148"/>
    <mergeCell ref="D149:I149"/>
    <mergeCell ref="J149:K149"/>
    <mergeCell ref="E150:K150"/>
    <mergeCell ref="E160:K160"/>
    <mergeCell ref="L160:M160"/>
    <mergeCell ref="C161:L161"/>
    <mergeCell ref="C162:M162"/>
    <mergeCell ref="D165:K165"/>
    <mergeCell ref="L165:M165"/>
    <mergeCell ref="C155:G155"/>
    <mergeCell ref="J155:K155"/>
    <mergeCell ref="C156:G156"/>
    <mergeCell ref="C157:G157"/>
    <mergeCell ref="C158:G158"/>
    <mergeCell ref="C159:G159"/>
    <mergeCell ref="B175:M175"/>
    <mergeCell ref="D172:K172"/>
    <mergeCell ref="L172:M172"/>
    <mergeCell ref="D173:K173"/>
    <mergeCell ref="L173:M173"/>
    <mergeCell ref="B174:K174"/>
    <mergeCell ref="L174:M174"/>
    <mergeCell ref="D166:K166"/>
    <mergeCell ref="L166:M166"/>
    <mergeCell ref="D167:K167"/>
    <mergeCell ref="L167:M167"/>
    <mergeCell ref="L168:M168"/>
    <mergeCell ref="B171:K171"/>
    <mergeCell ref="L171:M171"/>
  </mergeCells>
  <pageMargins left="0.75" right="0.75" top="1" bottom="1" header="0.5" footer="0.5"/>
  <pageSetup fitToHeight="0" orientation="portrait" r:id="rId1"/>
  <headerFooter alignWithMargins="0">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00" workbookViewId="0">
      <selection activeCell="A2" sqref="A2"/>
    </sheetView>
  </sheetViews>
  <sheetFormatPr defaultColWidth="11.42578125" defaultRowHeight="12.75" x14ac:dyDescent="0.2"/>
  <cols>
    <col min="1" max="1" width="10" customWidth="1"/>
    <col min="2" max="2" width="22.140625" customWidth="1"/>
    <col min="3" max="3" width="10.7109375" customWidth="1"/>
    <col min="5" max="5" width="8.85546875" customWidth="1"/>
    <col min="6" max="6" width="11.85546875" customWidth="1"/>
    <col min="7" max="7" width="9.85546875" customWidth="1"/>
    <col min="8" max="8" width="6.85546875" customWidth="1"/>
    <col min="9" max="9" width="3.42578125" customWidth="1"/>
    <col min="10" max="10" width="7" customWidth="1"/>
  </cols>
  <sheetData>
    <row r="1" spans="1:9" s="146" customFormat="1" ht="14.25" x14ac:dyDescent="0.2">
      <c r="A1" s="96" t="s">
        <v>71</v>
      </c>
    </row>
    <row r="2" spans="1:9" s="146" customFormat="1" ht="15" x14ac:dyDescent="0.25">
      <c r="A2" s="25" t="s">
        <v>407</v>
      </c>
      <c r="B2" s="25"/>
    </row>
    <row r="4" spans="1:9" ht="44.1" customHeight="1" x14ac:dyDescent="0.2">
      <c r="A4" s="60" t="s">
        <v>225</v>
      </c>
      <c r="B4" s="60" t="s">
        <v>382</v>
      </c>
      <c r="C4" s="60" t="s">
        <v>22</v>
      </c>
      <c r="D4" s="161" t="s">
        <v>367</v>
      </c>
      <c r="E4" s="161" t="s">
        <v>378</v>
      </c>
      <c r="F4" s="60" t="s">
        <v>81</v>
      </c>
      <c r="G4" s="162" t="s">
        <v>387</v>
      </c>
      <c r="H4" s="163"/>
      <c r="I4" s="163"/>
    </row>
    <row r="5" spans="1:9" x14ac:dyDescent="0.2">
      <c r="A5" s="86"/>
      <c r="B5" s="100"/>
      <c r="C5" s="103"/>
      <c r="D5" s="103"/>
      <c r="E5" s="103"/>
      <c r="F5" s="103"/>
      <c r="G5" s="103"/>
      <c r="H5" s="164"/>
      <c r="I5" s="141"/>
    </row>
    <row r="6" spans="1:9" x14ac:dyDescent="0.2">
      <c r="A6" s="101"/>
      <c r="B6" s="102"/>
      <c r="C6" s="104"/>
      <c r="D6" s="104"/>
      <c r="E6" s="104"/>
      <c r="F6" s="104"/>
      <c r="G6" s="104"/>
      <c r="H6" s="164"/>
      <c r="I6" s="141"/>
    </row>
    <row r="7" spans="1:9" x14ac:dyDescent="0.2">
      <c r="A7" s="101"/>
      <c r="B7" s="102"/>
      <c r="C7" s="104"/>
      <c r="D7" s="104"/>
      <c r="E7" s="104"/>
      <c r="F7" s="104"/>
      <c r="G7" s="104"/>
      <c r="H7" s="164"/>
      <c r="I7" s="141"/>
    </row>
    <row r="8" spans="1:9" x14ac:dyDescent="0.2">
      <c r="A8" s="101"/>
      <c r="B8" s="102"/>
      <c r="C8" s="104"/>
      <c r="D8" s="104"/>
      <c r="E8" s="104"/>
      <c r="F8" s="104"/>
      <c r="G8" s="104"/>
      <c r="H8" s="164"/>
      <c r="I8" s="141"/>
    </row>
    <row r="9" spans="1:9" x14ac:dyDescent="0.2">
      <c r="A9" s="101"/>
      <c r="B9" s="102"/>
      <c r="C9" s="104"/>
      <c r="D9" s="104"/>
      <c r="E9" s="104"/>
      <c r="F9" s="104"/>
      <c r="G9" s="104"/>
      <c r="H9" s="164"/>
      <c r="I9" s="141"/>
    </row>
    <row r="10" spans="1:9" x14ac:dyDescent="0.2">
      <c r="A10" s="101"/>
      <c r="B10" s="102"/>
      <c r="C10" s="104"/>
      <c r="D10" s="104"/>
      <c r="E10" s="104"/>
      <c r="F10" s="104"/>
      <c r="G10" s="104"/>
      <c r="H10" s="164"/>
      <c r="I10" s="141"/>
    </row>
    <row r="11" spans="1:9" x14ac:dyDescent="0.2">
      <c r="A11" s="101"/>
      <c r="B11" s="102"/>
      <c r="C11" s="104"/>
      <c r="D11" s="104"/>
      <c r="E11" s="104"/>
      <c r="F11" s="104"/>
      <c r="G11" s="104"/>
      <c r="H11" s="164"/>
      <c r="I11" s="141"/>
    </row>
    <row r="12" spans="1:9" x14ac:dyDescent="0.2">
      <c r="A12" s="101"/>
      <c r="B12" s="102"/>
      <c r="C12" s="104"/>
      <c r="D12" s="104"/>
      <c r="E12" s="104"/>
      <c r="F12" s="104"/>
      <c r="G12" s="104"/>
      <c r="H12" s="164"/>
      <c r="I12" s="141"/>
    </row>
    <row r="13" spans="1:9" x14ac:dyDescent="0.2">
      <c r="A13" s="101"/>
      <c r="B13" s="102"/>
      <c r="C13" s="104"/>
      <c r="D13" s="104"/>
      <c r="E13" s="104"/>
      <c r="F13" s="104"/>
      <c r="G13" s="104"/>
      <c r="H13" s="164"/>
      <c r="I13" s="141"/>
    </row>
    <row r="14" spans="1:9" x14ac:dyDescent="0.2">
      <c r="A14" s="101"/>
      <c r="B14" s="102"/>
      <c r="C14" s="104"/>
      <c r="D14" s="104"/>
      <c r="E14" s="104"/>
      <c r="F14" s="104"/>
      <c r="G14" s="104"/>
      <c r="H14" s="164"/>
      <c r="I14" s="141"/>
    </row>
    <row r="15" spans="1:9" x14ac:dyDescent="0.2">
      <c r="A15" s="101"/>
      <c r="B15" s="102"/>
      <c r="C15" s="104"/>
      <c r="D15" s="104"/>
      <c r="E15" s="104"/>
      <c r="F15" s="104"/>
      <c r="G15" s="104"/>
      <c r="H15" s="164"/>
      <c r="I15" s="141"/>
    </row>
    <row r="16" spans="1:9" x14ac:dyDescent="0.2">
      <c r="B16" s="1"/>
      <c r="E16" s="34" t="s">
        <v>226</v>
      </c>
      <c r="F16" s="167">
        <f>SUM(F5:F15)</f>
        <v>0</v>
      </c>
    </row>
    <row r="17" spans="1:9" ht="27.95" customHeight="1" x14ac:dyDescent="0.2">
      <c r="A17" s="353" t="s">
        <v>379</v>
      </c>
      <c r="B17" s="353"/>
      <c r="C17" s="353"/>
      <c r="D17" s="353"/>
      <c r="E17" s="353"/>
      <c r="F17" s="353"/>
      <c r="G17" s="353"/>
      <c r="H17" s="353"/>
      <c r="I17" s="353"/>
    </row>
  </sheetData>
  <mergeCells count="1">
    <mergeCell ref="A17:I17"/>
  </mergeCells>
  <phoneticPr fontId="12" type="noConversion"/>
  <pageMargins left="0.75" right="0.75" top="1" bottom="1" header="0.5" footer="0.5"/>
  <pageSetup orientation="portrait" horizontalDpi="4294967292"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0"/>
  <sheetViews>
    <sheetView zoomScaleNormal="100" workbookViewId="0">
      <selection activeCell="D61" sqref="D61:K61"/>
    </sheetView>
  </sheetViews>
  <sheetFormatPr defaultColWidth="8.85546875" defaultRowHeight="12.75" x14ac:dyDescent="0.2"/>
  <cols>
    <col min="1" max="1" width="3" customWidth="1"/>
    <col min="2" max="7" width="2.85546875" customWidth="1"/>
    <col min="8" max="8" width="4.85546875" customWidth="1"/>
    <col min="9" max="9" width="12.85546875" customWidth="1"/>
    <col min="10" max="10" width="9" customWidth="1"/>
    <col min="11" max="11" width="8" customWidth="1"/>
    <col min="12" max="12" width="11.5703125" customWidth="1"/>
    <col min="13" max="14" width="13" customWidth="1"/>
    <col min="15" max="15" width="13.85546875" style="14" customWidth="1"/>
    <col min="16" max="16" width="14.42578125" customWidth="1"/>
    <col min="19" max="23" width="0" hidden="1" customWidth="1"/>
  </cols>
  <sheetData>
    <row r="1" spans="1:23" s="146" customFormat="1" ht="14.25" x14ac:dyDescent="0.2">
      <c r="A1" s="454" t="s">
        <v>70</v>
      </c>
      <c r="B1" s="454"/>
      <c r="C1" s="454"/>
      <c r="D1" s="454"/>
      <c r="E1" s="461"/>
      <c r="F1" s="461"/>
      <c r="G1" s="461"/>
      <c r="H1" s="461"/>
      <c r="I1" s="461"/>
      <c r="J1" s="461"/>
      <c r="O1" s="131"/>
    </row>
    <row r="2" spans="1:23" s="146" customFormat="1" ht="15" x14ac:dyDescent="0.25">
      <c r="A2" s="464" t="s">
        <v>408</v>
      </c>
      <c r="B2" s="464"/>
      <c r="C2" s="464"/>
      <c r="D2" s="464"/>
      <c r="E2" s="464"/>
      <c r="F2" s="464"/>
      <c r="G2" s="464"/>
      <c r="H2" s="464"/>
      <c r="I2" s="464"/>
      <c r="J2" s="464"/>
      <c r="K2" s="464"/>
      <c r="L2" s="464"/>
      <c r="M2" s="464"/>
      <c r="O2" s="131"/>
    </row>
    <row r="3" spans="1:23" s="53" customFormat="1" ht="15.75" x14ac:dyDescent="0.25">
      <c r="A3" s="467" t="s">
        <v>266</v>
      </c>
      <c r="B3" s="467"/>
      <c r="C3" s="467"/>
      <c r="D3" s="467"/>
      <c r="E3" s="467"/>
      <c r="F3" s="467"/>
      <c r="G3" s="467"/>
      <c r="H3" s="467"/>
      <c r="I3" s="467"/>
      <c r="J3" s="467"/>
      <c r="K3" s="467"/>
      <c r="L3" s="467"/>
      <c r="M3" s="467"/>
      <c r="N3" s="108"/>
      <c r="O3" s="108"/>
    </row>
    <row r="4" spans="1:23" ht="21" customHeight="1" x14ac:dyDescent="0.25">
      <c r="A4" s="108" t="s">
        <v>313</v>
      </c>
      <c r="B4" s="108" t="s">
        <v>439</v>
      </c>
      <c r="C4" s="108"/>
      <c r="D4" s="108"/>
      <c r="E4" s="108"/>
      <c r="F4" s="108"/>
      <c r="G4" s="108"/>
      <c r="H4" s="108"/>
      <c r="I4" s="108"/>
      <c r="J4" s="108"/>
      <c r="K4" s="108"/>
      <c r="L4" s="108"/>
      <c r="M4" s="108"/>
      <c r="T4" s="48" t="s">
        <v>3</v>
      </c>
      <c r="U4" s="48"/>
      <c r="V4" s="49"/>
      <c r="W4" s="61"/>
    </row>
    <row r="5" spans="1:23" ht="25.5" customHeight="1" x14ac:dyDescent="0.2">
      <c r="B5" s="470" t="s">
        <v>6</v>
      </c>
      <c r="C5" s="470"/>
      <c r="D5" s="470"/>
      <c r="E5" s="470"/>
      <c r="F5" s="470"/>
      <c r="G5" s="470"/>
      <c r="H5" s="470"/>
      <c r="I5" s="470"/>
      <c r="J5" s="459" t="s">
        <v>7</v>
      </c>
      <c r="K5" s="460"/>
      <c r="L5" s="161" t="s">
        <v>153</v>
      </c>
      <c r="M5" s="171" t="s">
        <v>178</v>
      </c>
      <c r="T5" s="48" t="s">
        <v>3</v>
      </c>
      <c r="U5" s="48"/>
      <c r="V5" s="49"/>
      <c r="W5" s="61"/>
    </row>
    <row r="6" spans="1:23" ht="17.100000000000001" customHeight="1" x14ac:dyDescent="0.2">
      <c r="B6" s="471" t="s">
        <v>0</v>
      </c>
      <c r="C6" s="472"/>
      <c r="D6" s="472"/>
      <c r="E6" s="472"/>
      <c r="F6" s="472"/>
      <c r="G6" s="472"/>
      <c r="H6" s="472"/>
      <c r="I6" s="473"/>
      <c r="J6" s="462"/>
      <c r="K6" s="463"/>
      <c r="L6" s="72"/>
      <c r="M6" s="72"/>
      <c r="T6" s="48" t="s">
        <v>3</v>
      </c>
      <c r="U6" s="48"/>
      <c r="V6" s="49"/>
      <c r="W6" s="61"/>
    </row>
    <row r="7" spans="1:23" ht="14.1" customHeight="1" x14ac:dyDescent="0.2">
      <c r="B7" s="474" t="s">
        <v>0</v>
      </c>
      <c r="C7" s="475"/>
      <c r="D7" s="475"/>
      <c r="E7" s="475"/>
      <c r="F7" s="475"/>
      <c r="G7" s="475"/>
      <c r="H7" s="475"/>
      <c r="I7" s="476"/>
      <c r="J7" s="455"/>
      <c r="K7" s="456"/>
      <c r="L7" s="27"/>
      <c r="M7" s="27"/>
    </row>
    <row r="8" spans="1:23" ht="14.1" customHeight="1" x14ac:dyDescent="0.2">
      <c r="B8" s="474" t="s">
        <v>0</v>
      </c>
      <c r="C8" s="475"/>
      <c r="D8" s="475"/>
      <c r="E8" s="475"/>
      <c r="F8" s="475"/>
      <c r="G8" s="475"/>
      <c r="H8" s="475"/>
      <c r="I8" s="476"/>
      <c r="J8" s="455"/>
      <c r="K8" s="456"/>
      <c r="L8" s="27"/>
      <c r="M8" s="27"/>
    </row>
    <row r="9" spans="1:23" ht="15.95" customHeight="1" x14ac:dyDescent="0.2">
      <c r="B9" s="474" t="s">
        <v>0</v>
      </c>
      <c r="C9" s="475"/>
      <c r="D9" s="475"/>
      <c r="E9" s="475"/>
      <c r="F9" s="475"/>
      <c r="G9" s="475"/>
      <c r="H9" s="475"/>
      <c r="I9" s="476"/>
      <c r="J9" s="455"/>
      <c r="K9" s="456"/>
      <c r="L9" s="27"/>
      <c r="M9" s="27"/>
      <c r="T9" s="54"/>
      <c r="U9" t="s">
        <v>316</v>
      </c>
      <c r="V9">
        <f>SUM(V4:V6)</f>
        <v>0</v>
      </c>
    </row>
    <row r="10" spans="1:23" ht="17.100000000000001" customHeight="1" x14ac:dyDescent="0.2">
      <c r="B10" s="178"/>
      <c r="C10" s="178"/>
      <c r="D10" s="178"/>
      <c r="E10" s="178"/>
      <c r="F10" s="178"/>
      <c r="G10" s="178"/>
      <c r="H10" s="178"/>
      <c r="I10" s="178"/>
      <c r="J10" s="468" t="s">
        <v>316</v>
      </c>
      <c r="K10" s="468"/>
      <c r="L10">
        <f>SUM(L6:L9)</f>
        <v>0</v>
      </c>
      <c r="T10" s="2" t="s">
        <v>8</v>
      </c>
      <c r="U10" s="32" t="s">
        <v>7</v>
      </c>
      <c r="V10" s="47" t="s">
        <v>153</v>
      </c>
      <c r="W10" s="62" t="s">
        <v>29</v>
      </c>
    </row>
    <row r="11" spans="1:23" ht="12.75" customHeight="1" x14ac:dyDescent="0.2">
      <c r="B11" s="178"/>
      <c r="C11" s="178"/>
      <c r="D11" s="178"/>
      <c r="E11" s="178"/>
      <c r="F11" s="178"/>
      <c r="G11" s="178"/>
      <c r="H11" s="178"/>
      <c r="I11" s="178"/>
      <c r="J11" s="172"/>
      <c r="K11" s="172"/>
      <c r="T11" s="23"/>
      <c r="U11" s="19"/>
      <c r="V11" s="169"/>
      <c r="W11" s="141"/>
    </row>
    <row r="12" spans="1:23" ht="30.75" customHeight="1" x14ac:dyDescent="0.2">
      <c r="B12" s="470" t="s">
        <v>224</v>
      </c>
      <c r="C12" s="470"/>
      <c r="D12" s="470"/>
      <c r="E12" s="470"/>
      <c r="F12" s="470"/>
      <c r="G12" s="470"/>
      <c r="H12" s="470"/>
      <c r="I12" s="470"/>
      <c r="J12" s="459" t="s">
        <v>7</v>
      </c>
      <c r="K12" s="460"/>
      <c r="L12" s="161" t="s">
        <v>153</v>
      </c>
      <c r="M12" s="171" t="s">
        <v>178</v>
      </c>
      <c r="T12" s="48" t="s">
        <v>3</v>
      </c>
      <c r="U12" s="48"/>
      <c r="V12" s="49"/>
      <c r="W12" s="61"/>
    </row>
    <row r="13" spans="1:23" ht="14.1" customHeight="1" x14ac:dyDescent="0.2">
      <c r="B13" s="471" t="s">
        <v>0</v>
      </c>
      <c r="C13" s="472"/>
      <c r="D13" s="472"/>
      <c r="E13" s="472"/>
      <c r="F13" s="472"/>
      <c r="G13" s="472"/>
      <c r="H13" s="472"/>
      <c r="I13" s="473"/>
      <c r="J13" s="455"/>
      <c r="K13" s="456"/>
      <c r="L13" s="27"/>
      <c r="M13" s="27"/>
    </row>
    <row r="14" spans="1:23" ht="14.1" customHeight="1" x14ac:dyDescent="0.2">
      <c r="B14" s="474" t="s">
        <v>0</v>
      </c>
      <c r="C14" s="475"/>
      <c r="D14" s="475"/>
      <c r="E14" s="475"/>
      <c r="F14" s="475"/>
      <c r="G14" s="475"/>
      <c r="H14" s="475"/>
      <c r="I14" s="476"/>
      <c r="J14" s="455"/>
      <c r="K14" s="456"/>
      <c r="L14" s="27"/>
      <c r="M14" s="27"/>
    </row>
    <row r="15" spans="1:23" ht="14.1" customHeight="1" x14ac:dyDescent="0.2">
      <c r="B15" s="474" t="s">
        <v>0</v>
      </c>
      <c r="C15" s="475"/>
      <c r="D15" s="475"/>
      <c r="E15" s="475"/>
      <c r="F15" s="475"/>
      <c r="G15" s="475"/>
      <c r="H15" s="475"/>
      <c r="I15" s="476"/>
      <c r="J15" s="455"/>
      <c r="K15" s="456"/>
      <c r="L15" s="27"/>
      <c r="M15" s="27"/>
    </row>
    <row r="16" spans="1:23" ht="14.1" customHeight="1" x14ac:dyDescent="0.2">
      <c r="B16" s="474" t="s">
        <v>0</v>
      </c>
      <c r="C16" s="475"/>
      <c r="D16" s="475"/>
      <c r="E16" s="475"/>
      <c r="F16" s="475"/>
      <c r="G16" s="475"/>
      <c r="H16" s="475"/>
      <c r="I16" s="476"/>
      <c r="J16" s="455"/>
      <c r="K16" s="456"/>
      <c r="L16" s="27"/>
      <c r="M16" s="27"/>
    </row>
    <row r="17" spans="1:22" x14ac:dyDescent="0.2">
      <c r="I17" s="468" t="s">
        <v>409</v>
      </c>
      <c r="J17" s="468"/>
      <c r="K17" s="468"/>
      <c r="L17">
        <f>SUM(L13:L15)</f>
        <v>0</v>
      </c>
    </row>
    <row r="18" spans="1:22" x14ac:dyDescent="0.2">
      <c r="U18" s="55" t="s">
        <v>84</v>
      </c>
      <c r="V18">
        <f>V9+V16</f>
        <v>0</v>
      </c>
    </row>
    <row r="19" spans="1:22" x14ac:dyDescent="0.2">
      <c r="I19" s="469" t="s">
        <v>410</v>
      </c>
      <c r="J19" s="469"/>
      <c r="K19" s="469"/>
      <c r="L19">
        <f>L17+L10</f>
        <v>0</v>
      </c>
    </row>
    <row r="21" spans="1:22" s="25" customFormat="1" ht="15" x14ac:dyDescent="0.25">
      <c r="A21" s="25" t="s">
        <v>406</v>
      </c>
      <c r="B21" s="25" t="s">
        <v>314</v>
      </c>
      <c r="O21" s="26"/>
    </row>
    <row r="22" spans="1:22" ht="22.5" x14ac:dyDescent="0.2">
      <c r="A22" s="8"/>
      <c r="B22" s="508" t="s">
        <v>88</v>
      </c>
      <c r="C22" s="508"/>
      <c r="D22" s="508"/>
      <c r="E22" s="508"/>
      <c r="F22" s="508"/>
      <c r="G22" s="508" t="s">
        <v>89</v>
      </c>
      <c r="H22" s="509"/>
      <c r="I22" s="509"/>
      <c r="J22" s="56" t="s">
        <v>318</v>
      </c>
      <c r="K22" s="57" t="s">
        <v>319</v>
      </c>
      <c r="L22" s="57" t="s">
        <v>327</v>
      </c>
      <c r="M22" s="22"/>
      <c r="O22" s="24"/>
    </row>
    <row r="23" spans="1:22" s="10" customFormat="1" x14ac:dyDescent="0.2">
      <c r="A23" s="8"/>
      <c r="B23" s="510"/>
      <c r="C23" s="511"/>
      <c r="D23" s="511"/>
      <c r="E23" s="511"/>
      <c r="F23" s="511"/>
      <c r="G23" s="512"/>
      <c r="H23" s="513"/>
      <c r="I23" s="513"/>
      <c r="J23" s="143"/>
      <c r="K23" s="154"/>
      <c r="L23" s="106">
        <f>J23+K23</f>
        <v>0</v>
      </c>
      <c r="M23" s="11"/>
      <c r="O23" s="16"/>
    </row>
    <row r="24" spans="1:22" s="10" customFormat="1" x14ac:dyDescent="0.2">
      <c r="A24" s="8"/>
      <c r="B24" s="457"/>
      <c r="C24" s="458"/>
      <c r="D24" s="458"/>
      <c r="E24" s="458"/>
      <c r="F24" s="458"/>
      <c r="G24" s="465"/>
      <c r="H24" s="466"/>
      <c r="I24" s="466"/>
      <c r="J24" s="142"/>
      <c r="K24" s="144"/>
      <c r="L24" s="107">
        <f>J24+K24</f>
        <v>0</v>
      </c>
      <c r="M24" s="11"/>
      <c r="O24" s="16"/>
    </row>
    <row r="25" spans="1:22" s="10" customFormat="1" x14ac:dyDescent="0.2">
      <c r="A25" s="8"/>
      <c r="B25" s="457"/>
      <c r="C25" s="458"/>
      <c r="D25" s="458"/>
      <c r="E25" s="458"/>
      <c r="F25" s="458"/>
      <c r="G25" s="465"/>
      <c r="H25" s="466"/>
      <c r="I25" s="466"/>
      <c r="J25" s="142"/>
      <c r="K25" s="144"/>
      <c r="L25" s="107">
        <f t="shared" ref="L25:L31" si="0">J25+K25</f>
        <v>0</v>
      </c>
      <c r="M25" s="11"/>
      <c r="O25" s="16"/>
    </row>
    <row r="26" spans="1:22" s="10" customFormat="1" x14ac:dyDescent="0.2">
      <c r="A26" s="8"/>
      <c r="B26" s="457"/>
      <c r="C26" s="458"/>
      <c r="D26" s="458"/>
      <c r="E26" s="458"/>
      <c r="F26" s="458"/>
      <c r="G26" s="465"/>
      <c r="H26" s="466"/>
      <c r="I26" s="466"/>
      <c r="J26" s="142"/>
      <c r="K26" s="144"/>
      <c r="L26" s="107">
        <f t="shared" si="0"/>
        <v>0</v>
      </c>
      <c r="M26" s="11"/>
      <c r="O26" s="16"/>
    </row>
    <row r="27" spans="1:22" s="10" customFormat="1" x14ac:dyDescent="0.2">
      <c r="A27" s="8"/>
      <c r="B27" s="457"/>
      <c r="C27" s="458"/>
      <c r="D27" s="458"/>
      <c r="E27" s="458"/>
      <c r="F27" s="458"/>
      <c r="G27" s="465"/>
      <c r="H27" s="466"/>
      <c r="I27" s="466"/>
      <c r="J27" s="142"/>
      <c r="K27" s="144"/>
      <c r="L27" s="107">
        <f t="shared" si="0"/>
        <v>0</v>
      </c>
      <c r="M27" s="11"/>
      <c r="O27" s="16"/>
    </row>
    <row r="28" spans="1:22" s="10" customFormat="1" x14ac:dyDescent="0.2">
      <c r="A28" s="8"/>
      <c r="B28" s="457"/>
      <c r="C28" s="458"/>
      <c r="D28" s="458"/>
      <c r="E28" s="458"/>
      <c r="F28" s="458"/>
      <c r="G28" s="465"/>
      <c r="H28" s="466"/>
      <c r="I28" s="466"/>
      <c r="J28" s="142"/>
      <c r="K28" s="144"/>
      <c r="L28" s="107">
        <f t="shared" si="0"/>
        <v>0</v>
      </c>
      <c r="M28" s="11"/>
      <c r="N28" s="33"/>
      <c r="O28" s="33"/>
      <c r="P28"/>
    </row>
    <row r="29" spans="1:22" s="10" customFormat="1" ht="14.25" x14ac:dyDescent="0.2">
      <c r="A29" s="8"/>
      <c r="B29" s="457"/>
      <c r="C29" s="458"/>
      <c r="D29" s="458"/>
      <c r="E29" s="458"/>
      <c r="F29" s="458"/>
      <c r="G29" s="465"/>
      <c r="H29" s="466"/>
      <c r="I29" s="466"/>
      <c r="J29" s="142"/>
      <c r="K29" s="144"/>
      <c r="L29" s="107">
        <f t="shared" si="0"/>
        <v>0</v>
      </c>
      <c r="M29" s="174"/>
      <c r="N29" s="173"/>
      <c r="O29" s="132"/>
      <c r="P29" s="5"/>
    </row>
    <row r="30" spans="1:22" s="10" customFormat="1" x14ac:dyDescent="0.2">
      <c r="A30" s="8"/>
      <c r="B30" s="457"/>
      <c r="C30" s="458"/>
      <c r="D30" s="458"/>
      <c r="E30" s="458"/>
      <c r="F30" s="458"/>
      <c r="G30" s="465"/>
      <c r="H30" s="466"/>
      <c r="I30" s="466"/>
      <c r="J30" s="142"/>
      <c r="K30" s="144"/>
      <c r="L30" s="107">
        <f t="shared" si="0"/>
        <v>0</v>
      </c>
      <c r="M30" s="11"/>
      <c r="N30" s="128"/>
      <c r="O30" s="129"/>
      <c r="P30" s="105"/>
    </row>
    <row r="31" spans="1:22" s="10" customFormat="1" ht="15" x14ac:dyDescent="0.25">
      <c r="A31" s="8"/>
      <c r="B31" s="457"/>
      <c r="C31" s="458"/>
      <c r="D31" s="458"/>
      <c r="E31" s="458"/>
      <c r="F31" s="458"/>
      <c r="G31" s="465"/>
      <c r="H31" s="466"/>
      <c r="I31" s="466"/>
      <c r="J31" s="142"/>
      <c r="K31" s="144"/>
      <c r="L31" s="107">
        <f t="shared" si="0"/>
        <v>0</v>
      </c>
      <c r="M31" s="125"/>
      <c r="N31" s="130"/>
      <c r="O31" s="131"/>
      <c r="P31" s="25"/>
    </row>
    <row r="32" spans="1:22" s="10" customFormat="1" x14ac:dyDescent="0.2">
      <c r="A32" s="8"/>
      <c r="B32" s="87"/>
      <c r="C32" s="58"/>
      <c r="D32" s="58"/>
      <c r="E32" s="58"/>
      <c r="F32" s="58"/>
      <c r="G32" s="88"/>
      <c r="H32" s="140"/>
      <c r="I32" s="140"/>
      <c r="J32" s="89"/>
      <c r="K32" s="527" t="s">
        <v>270</v>
      </c>
      <c r="L32" s="528"/>
      <c r="M32" s="114"/>
      <c r="N32" s="43"/>
      <c r="O32" s="127"/>
    </row>
    <row r="33" spans="1:15" x14ac:dyDescent="0.2">
      <c r="A33" s="8"/>
      <c r="B33" s="19"/>
      <c r="C33" s="19"/>
      <c r="D33" s="19"/>
      <c r="E33" s="19"/>
      <c r="F33" s="19"/>
      <c r="G33" s="19"/>
      <c r="H33" s="19"/>
      <c r="I33" s="19"/>
      <c r="J33" s="525" t="s">
        <v>90</v>
      </c>
      <c r="K33" s="525"/>
      <c r="L33" s="526"/>
      <c r="M33" s="114"/>
    </row>
    <row r="34" spans="1:15" x14ac:dyDescent="0.2">
      <c r="A34" s="8"/>
      <c r="B34" s="8"/>
      <c r="C34" s="8"/>
      <c r="D34" s="8"/>
      <c r="E34" s="8"/>
      <c r="F34" s="8"/>
      <c r="G34" s="8"/>
      <c r="H34" s="8"/>
      <c r="I34" s="8"/>
      <c r="K34" s="525" t="s">
        <v>312</v>
      </c>
      <c r="L34" s="526"/>
      <c r="M34" s="115"/>
    </row>
    <row r="35" spans="1:15" x14ac:dyDescent="0.2">
      <c r="A35" s="8"/>
      <c r="B35" s="8"/>
      <c r="C35" s="8"/>
      <c r="D35" s="8"/>
      <c r="E35" s="8"/>
      <c r="F35" s="8"/>
      <c r="G35" s="8"/>
      <c r="H35" s="8"/>
      <c r="I35" s="8"/>
      <c r="J35" s="8"/>
      <c r="K35" s="8"/>
      <c r="L35" s="8"/>
      <c r="M35" s="8"/>
      <c r="N35" s="8"/>
      <c r="O35" s="133"/>
    </row>
    <row r="36" spans="1:15" x14ac:dyDescent="0.2">
      <c r="A36" s="8"/>
      <c r="B36" s="8"/>
      <c r="C36" s="8"/>
      <c r="D36" s="8"/>
      <c r="E36" s="8"/>
      <c r="F36" s="8"/>
      <c r="G36" s="8"/>
      <c r="H36" s="469" t="s">
        <v>48</v>
      </c>
      <c r="I36" s="469"/>
      <c r="J36" s="469"/>
      <c r="K36" s="469"/>
      <c r="L36" s="469"/>
      <c r="M36" s="98">
        <f>SUM(M32:M34)</f>
        <v>0</v>
      </c>
    </row>
    <row r="37" spans="1:15" x14ac:dyDescent="0.2">
      <c r="A37" s="8"/>
      <c r="B37" s="8"/>
      <c r="C37" s="8"/>
      <c r="D37" s="8"/>
      <c r="E37" s="8"/>
      <c r="F37" s="8"/>
      <c r="G37" s="8"/>
      <c r="H37" s="8"/>
      <c r="I37" s="8"/>
    </row>
    <row r="38" spans="1:15" s="25" customFormat="1" ht="15" x14ac:dyDescent="0.25">
      <c r="A38" s="25" t="s">
        <v>440</v>
      </c>
      <c r="B38" s="25" t="s">
        <v>320</v>
      </c>
      <c r="O38" s="26"/>
    </row>
    <row r="39" spans="1:15" x14ac:dyDescent="0.2">
      <c r="A39" s="8"/>
      <c r="B39" t="s">
        <v>325</v>
      </c>
      <c r="C39" t="s">
        <v>326</v>
      </c>
    </row>
    <row r="40" spans="1:15" x14ac:dyDescent="0.2">
      <c r="A40" s="8"/>
      <c r="B40" t="s">
        <v>321</v>
      </c>
    </row>
    <row r="41" spans="1:15" s="6" customFormat="1" ht="22.5" x14ac:dyDescent="0.2">
      <c r="A41" s="8"/>
      <c r="B41" s="506" t="s">
        <v>322</v>
      </c>
      <c r="C41" s="506"/>
      <c r="D41" s="18" t="s">
        <v>323</v>
      </c>
      <c r="E41" s="18"/>
      <c r="F41" s="18"/>
      <c r="G41" s="18"/>
      <c r="H41" s="18"/>
      <c r="I41" s="18"/>
      <c r="J41" s="76" t="s">
        <v>324</v>
      </c>
      <c r="K41" s="76" t="s">
        <v>14</v>
      </c>
      <c r="L41" s="7" t="s">
        <v>329</v>
      </c>
      <c r="M41" s="7" t="s">
        <v>184</v>
      </c>
      <c r="O41" s="15"/>
    </row>
    <row r="42" spans="1:15" s="10" customFormat="1" x14ac:dyDescent="0.2">
      <c r="A42" s="8"/>
      <c r="B42" s="507"/>
      <c r="C42" s="507"/>
      <c r="D42" s="507"/>
      <c r="E42" s="507"/>
      <c r="F42" s="507"/>
      <c r="G42" s="507"/>
      <c r="H42" s="507"/>
      <c r="I42" s="507"/>
      <c r="J42" s="31"/>
      <c r="K42" s="31"/>
      <c r="L42" s="31"/>
      <c r="M42" s="38">
        <f>(B42*L42*K42)+(J42*B42)</f>
        <v>0</v>
      </c>
      <c r="O42" s="16"/>
    </row>
    <row r="43" spans="1:15" s="10" customFormat="1" x14ac:dyDescent="0.2">
      <c r="A43" s="8"/>
      <c r="B43" s="486"/>
      <c r="C43" s="486"/>
      <c r="D43" s="486"/>
      <c r="E43" s="486"/>
      <c r="F43" s="486"/>
      <c r="G43" s="486"/>
      <c r="H43" s="486"/>
      <c r="I43" s="486"/>
      <c r="J43" s="30"/>
      <c r="K43" s="30"/>
      <c r="L43" s="30"/>
      <c r="M43" s="39">
        <f>(B43*L43*K43)+(J43*B43)</f>
        <v>0</v>
      </c>
      <c r="O43" s="16"/>
    </row>
    <row r="44" spans="1:15" s="10" customFormat="1" x14ac:dyDescent="0.2">
      <c r="A44" s="8"/>
      <c r="B44" s="503"/>
      <c r="C44" s="504"/>
      <c r="D44" s="503"/>
      <c r="E44" s="523"/>
      <c r="F44" s="523"/>
      <c r="G44" s="523"/>
      <c r="H44" s="523"/>
      <c r="I44" s="524"/>
      <c r="J44" s="30"/>
      <c r="K44" s="30"/>
      <c r="L44" s="30"/>
      <c r="M44" s="39">
        <f>(B44*L44*K44)+(J44*B44)</f>
        <v>0</v>
      </c>
      <c r="O44" s="16"/>
    </row>
    <row r="45" spans="1:15" s="10" customFormat="1" x14ac:dyDescent="0.2">
      <c r="A45" s="8"/>
      <c r="B45" s="486"/>
      <c r="C45" s="486"/>
      <c r="D45" s="486"/>
      <c r="E45" s="486"/>
      <c r="F45" s="486"/>
      <c r="G45" s="486"/>
      <c r="H45" s="486"/>
      <c r="I45" s="486"/>
      <c r="J45" s="30"/>
      <c r="K45" s="30"/>
      <c r="L45" s="30"/>
      <c r="M45" s="39">
        <f>(B45*L45*K45)+(J45*B45)</f>
        <v>0</v>
      </c>
      <c r="O45" s="16"/>
    </row>
    <row r="46" spans="1:15" s="10" customFormat="1" x14ac:dyDescent="0.2">
      <c r="A46" s="8"/>
      <c r="B46" s="486"/>
      <c r="C46" s="486"/>
      <c r="D46" s="486"/>
      <c r="E46" s="486"/>
      <c r="F46" s="486"/>
      <c r="G46" s="486"/>
      <c r="H46" s="486"/>
      <c r="I46" s="486"/>
      <c r="J46" s="30"/>
      <c r="K46" s="30"/>
      <c r="L46" s="30"/>
      <c r="M46" s="39">
        <f>(B46*L46*K46)+(J46*B46)</f>
        <v>0</v>
      </c>
      <c r="O46" s="16"/>
    </row>
    <row r="47" spans="1:15" x14ac:dyDescent="0.2">
      <c r="A47" s="8"/>
      <c r="B47" s="8"/>
      <c r="C47" s="8"/>
      <c r="D47" s="8"/>
      <c r="E47" s="8"/>
      <c r="F47" s="8"/>
      <c r="G47" s="8"/>
      <c r="H47" s="8"/>
      <c r="I47" s="8"/>
      <c r="L47" s="3" t="s">
        <v>186</v>
      </c>
      <c r="M47" s="17">
        <f>SUM(M42:M46)</f>
        <v>0</v>
      </c>
    </row>
    <row r="48" spans="1:15" x14ac:dyDescent="0.2">
      <c r="A48" s="8"/>
      <c r="B48" t="s">
        <v>185</v>
      </c>
    </row>
    <row r="49" spans="1:15" s="6" customFormat="1" ht="22.5" x14ac:dyDescent="0.2">
      <c r="A49" s="8"/>
      <c r="B49" s="506" t="s">
        <v>322</v>
      </c>
      <c r="C49" s="506"/>
      <c r="D49" s="18" t="s">
        <v>323</v>
      </c>
      <c r="E49" s="18"/>
      <c r="F49" s="18"/>
      <c r="G49" s="18"/>
      <c r="H49" s="18"/>
      <c r="I49" s="18"/>
      <c r="J49" s="76" t="s">
        <v>324</v>
      </c>
      <c r="K49" s="76" t="s">
        <v>14</v>
      </c>
      <c r="L49" s="7" t="s">
        <v>329</v>
      </c>
      <c r="M49" s="7" t="s">
        <v>184</v>
      </c>
      <c r="O49" s="15"/>
    </row>
    <row r="50" spans="1:15" s="10" customFormat="1" x14ac:dyDescent="0.2">
      <c r="A50" s="8"/>
      <c r="B50" s="507"/>
      <c r="C50" s="507"/>
      <c r="D50" s="505"/>
      <c r="E50" s="505"/>
      <c r="F50" s="505"/>
      <c r="G50" s="505"/>
      <c r="H50" s="505"/>
      <c r="I50" s="505"/>
      <c r="J50" s="121"/>
      <c r="K50" s="121"/>
      <c r="L50" s="29"/>
      <c r="M50" s="39">
        <f>(B50*L50*K50)+(J50*B50)</f>
        <v>0</v>
      </c>
      <c r="O50" s="16"/>
    </row>
    <row r="51" spans="1:15" s="10" customFormat="1" x14ac:dyDescent="0.2">
      <c r="A51" s="8"/>
      <c r="B51" s="486"/>
      <c r="C51" s="486"/>
      <c r="D51" s="485"/>
      <c r="E51" s="485"/>
      <c r="F51" s="485"/>
      <c r="G51" s="485"/>
      <c r="H51" s="485"/>
      <c r="I51" s="485"/>
      <c r="J51" s="120"/>
      <c r="K51" s="120"/>
      <c r="L51" s="30"/>
      <c r="M51" s="39">
        <f>(B51*L51*K51)+(J51*B51)</f>
        <v>0</v>
      </c>
      <c r="O51" s="16"/>
    </row>
    <row r="52" spans="1:15" s="10" customFormat="1" x14ac:dyDescent="0.2">
      <c r="A52" s="8"/>
      <c r="B52" s="503"/>
      <c r="C52" s="504"/>
      <c r="D52" s="503"/>
      <c r="E52" s="523"/>
      <c r="F52" s="523"/>
      <c r="G52" s="523"/>
      <c r="H52" s="523"/>
      <c r="I52" s="524"/>
      <c r="J52" s="120"/>
      <c r="K52" s="120"/>
      <c r="L52" s="30"/>
      <c r="M52" s="39">
        <f>(B52*L52*K52)+(J52*B52)</f>
        <v>0</v>
      </c>
      <c r="O52" s="16"/>
    </row>
    <row r="53" spans="1:15" s="10" customFormat="1" x14ac:dyDescent="0.2">
      <c r="A53" s="8"/>
      <c r="B53" s="486"/>
      <c r="C53" s="486"/>
      <c r="D53" s="486"/>
      <c r="E53" s="486"/>
      <c r="F53" s="486"/>
      <c r="G53" s="486"/>
      <c r="H53" s="486"/>
      <c r="I53" s="486"/>
      <c r="J53" s="120"/>
      <c r="K53" s="120"/>
      <c r="L53" s="30"/>
      <c r="M53" s="39">
        <f>(B53*L53*K53)+(J53*B53)</f>
        <v>0</v>
      </c>
      <c r="O53" s="16"/>
    </row>
    <row r="54" spans="1:15" s="10" customFormat="1" x14ac:dyDescent="0.2">
      <c r="A54" s="8"/>
      <c r="B54" s="486"/>
      <c r="C54" s="486"/>
      <c r="D54" s="486"/>
      <c r="E54" s="486"/>
      <c r="F54" s="486"/>
      <c r="G54" s="486"/>
      <c r="H54" s="486"/>
      <c r="I54" s="486"/>
      <c r="J54" s="120"/>
      <c r="K54" s="120"/>
      <c r="L54" s="30"/>
      <c r="M54" s="39">
        <f>(B54*L54*K54)+(J54*B54)</f>
        <v>0</v>
      </c>
      <c r="O54" s="16"/>
    </row>
    <row r="55" spans="1:15" x14ac:dyDescent="0.2">
      <c r="A55" s="8"/>
      <c r="B55" s="32"/>
      <c r="C55" s="32"/>
      <c r="D55" s="32"/>
      <c r="E55" s="32"/>
      <c r="F55" s="32"/>
      <c r="G55" s="32"/>
      <c r="H55" s="32"/>
      <c r="I55" s="32"/>
      <c r="J55" s="2"/>
      <c r="K55" s="2"/>
      <c r="L55" s="4" t="s">
        <v>187</v>
      </c>
      <c r="M55" s="13">
        <f>SUM(M50:M54)</f>
        <v>0</v>
      </c>
      <c r="N55" s="83"/>
    </row>
    <row r="56" spans="1:15" x14ac:dyDescent="0.2">
      <c r="A56" s="8"/>
      <c r="C56" s="9"/>
      <c r="D56" s="9"/>
      <c r="E56" s="9"/>
      <c r="F56" s="9"/>
      <c r="G56" s="9"/>
      <c r="H56" s="9"/>
      <c r="K56" s="495" t="s">
        <v>343</v>
      </c>
      <c r="L56" s="496"/>
      <c r="M56" s="123">
        <f>M47+M55</f>
        <v>0</v>
      </c>
      <c r="N56" s="83"/>
    </row>
    <row r="57" spans="1:15" x14ac:dyDescent="0.2">
      <c r="A57" s="8"/>
    </row>
    <row r="58" spans="1:15" x14ac:dyDescent="0.2">
      <c r="A58" s="8"/>
      <c r="B58" t="s">
        <v>150</v>
      </c>
      <c r="C58" s="9" t="s">
        <v>344</v>
      </c>
      <c r="D58" s="9"/>
      <c r="E58" s="9"/>
      <c r="F58" s="9"/>
      <c r="G58" s="9"/>
      <c r="H58" s="9"/>
      <c r="I58" s="9"/>
      <c r="J58" s="9"/>
    </row>
    <row r="59" spans="1:15" s="10" customFormat="1" x14ac:dyDescent="0.2">
      <c r="A59" s="8"/>
      <c r="C59" s="10" t="s">
        <v>345</v>
      </c>
      <c r="D59" s="478"/>
      <c r="E59" s="479"/>
      <c r="F59" s="479"/>
      <c r="G59" s="479"/>
      <c r="H59" s="479"/>
      <c r="I59" s="479"/>
      <c r="J59" s="479"/>
      <c r="K59" s="480"/>
      <c r="M59" s="120"/>
      <c r="N59" s="16"/>
    </row>
    <row r="60" spans="1:15" s="10" customFormat="1" x14ac:dyDescent="0.2">
      <c r="A60" s="8"/>
      <c r="C60" s="10" t="s">
        <v>297</v>
      </c>
      <c r="D60" s="478"/>
      <c r="E60" s="479"/>
      <c r="F60" s="479"/>
      <c r="G60" s="479"/>
      <c r="H60" s="479"/>
      <c r="I60" s="479"/>
      <c r="J60" s="479"/>
      <c r="K60" s="480"/>
      <c r="M60" s="120"/>
      <c r="N60" s="16"/>
    </row>
    <row r="61" spans="1:15" s="10" customFormat="1" x14ac:dyDescent="0.2">
      <c r="A61" s="8"/>
      <c r="C61" s="10" t="s">
        <v>83</v>
      </c>
      <c r="D61" s="478"/>
      <c r="E61" s="479"/>
      <c r="F61" s="479"/>
      <c r="G61" s="479"/>
      <c r="H61" s="479"/>
      <c r="I61" s="479"/>
      <c r="J61" s="479"/>
      <c r="K61" s="480"/>
      <c r="M61" s="120"/>
      <c r="N61" s="16"/>
    </row>
    <row r="62" spans="1:15" s="10" customFormat="1" x14ac:dyDescent="0.2">
      <c r="A62" s="8"/>
      <c r="C62" s="10" t="s">
        <v>37</v>
      </c>
      <c r="D62" s="478"/>
      <c r="E62" s="479"/>
      <c r="F62" s="479"/>
      <c r="G62" s="479"/>
      <c r="H62" s="479"/>
      <c r="I62" s="479"/>
      <c r="J62" s="479"/>
      <c r="K62" s="480"/>
      <c r="M62" s="120"/>
    </row>
    <row r="63" spans="1:15" s="10" customFormat="1" x14ac:dyDescent="0.2">
      <c r="A63" s="8"/>
      <c r="C63" s="10" t="s">
        <v>38</v>
      </c>
      <c r="D63" s="478"/>
      <c r="E63" s="479"/>
      <c r="F63" s="479"/>
      <c r="G63" s="479"/>
      <c r="H63" s="479"/>
      <c r="I63" s="479"/>
      <c r="J63" s="479"/>
      <c r="K63" s="480"/>
      <c r="M63" s="120"/>
      <c r="O63" s="16"/>
    </row>
    <row r="64" spans="1:15" s="10" customFormat="1" x14ac:dyDescent="0.2">
      <c r="A64" s="8"/>
      <c r="C64" s="10" t="s">
        <v>39</v>
      </c>
      <c r="D64" s="478"/>
      <c r="E64" s="479"/>
      <c r="F64" s="479"/>
      <c r="G64" s="479"/>
      <c r="H64" s="479"/>
      <c r="I64" s="479"/>
      <c r="J64" s="479"/>
      <c r="K64" s="480"/>
      <c r="M64" s="120"/>
      <c r="O64" s="16"/>
    </row>
    <row r="65" spans="1:15" s="10" customFormat="1" x14ac:dyDescent="0.2">
      <c r="A65" s="8"/>
      <c r="C65" s="10" t="s">
        <v>40</v>
      </c>
      <c r="D65" s="478"/>
      <c r="E65" s="479"/>
      <c r="F65" s="479"/>
      <c r="G65" s="479"/>
      <c r="H65" s="479"/>
      <c r="I65" s="479"/>
      <c r="J65" s="479"/>
      <c r="K65" s="480"/>
      <c r="M65" s="120"/>
      <c r="O65" s="16"/>
    </row>
    <row r="66" spans="1:15" s="10" customFormat="1" x14ac:dyDescent="0.2">
      <c r="A66" s="8"/>
      <c r="B66" s="12"/>
      <c r="C66" s="12" t="s">
        <v>41</v>
      </c>
      <c r="D66" s="481"/>
      <c r="E66" s="482"/>
      <c r="F66" s="482"/>
      <c r="G66" s="482"/>
      <c r="H66" s="482"/>
      <c r="I66" s="482"/>
      <c r="J66" s="482"/>
      <c r="K66" s="483"/>
      <c r="L66" s="12"/>
      <c r="M66" s="155">
        <v>0</v>
      </c>
      <c r="N66" s="43"/>
      <c r="O66" s="16"/>
    </row>
    <row r="67" spans="1:15" x14ac:dyDescent="0.2">
      <c r="A67" s="8"/>
      <c r="B67" s="23"/>
      <c r="C67" s="23"/>
      <c r="D67" s="23"/>
      <c r="E67" s="23"/>
      <c r="F67" s="23"/>
      <c r="G67" s="23"/>
      <c r="H67" s="23"/>
      <c r="I67" s="23"/>
      <c r="J67" s="497" t="s">
        <v>227</v>
      </c>
      <c r="K67" s="498"/>
      <c r="L67" s="499"/>
      <c r="M67" s="33">
        <f>SUM(M59:M66)</f>
        <v>0</v>
      </c>
      <c r="N67" s="23"/>
      <c r="O67" s="33"/>
    </row>
    <row r="68" spans="1:15" x14ac:dyDescent="0.2">
      <c r="A68" s="8"/>
      <c r="B68" s="23"/>
      <c r="C68" s="23"/>
      <c r="D68" s="23"/>
      <c r="E68" s="23"/>
      <c r="F68" s="23"/>
      <c r="G68" s="23"/>
      <c r="H68" s="23"/>
      <c r="I68" s="469" t="s">
        <v>47</v>
      </c>
      <c r="J68" s="494"/>
      <c r="K68" s="494"/>
      <c r="L68" s="494"/>
      <c r="M68" s="98">
        <f>M56+M67</f>
        <v>0</v>
      </c>
    </row>
    <row r="69" spans="1:15" x14ac:dyDescent="0.2">
      <c r="A69" s="8"/>
      <c r="B69" s="23"/>
      <c r="C69" s="23"/>
      <c r="D69" s="23"/>
      <c r="E69" s="23"/>
      <c r="F69" s="23"/>
      <c r="G69" s="23"/>
      <c r="H69" s="23"/>
      <c r="I69" s="23"/>
      <c r="J69" s="23"/>
      <c r="K69" s="23"/>
      <c r="L69" s="23"/>
      <c r="M69" s="34"/>
    </row>
    <row r="70" spans="1:15" s="5" customFormat="1" ht="15" x14ac:dyDescent="0.25">
      <c r="A70" s="8"/>
      <c r="I70" s="514" t="s">
        <v>118</v>
      </c>
      <c r="J70" s="494"/>
      <c r="K70" s="494"/>
      <c r="L70" s="515"/>
      <c r="M70" s="110">
        <f>M36+M68</f>
        <v>0</v>
      </c>
      <c r="O70" s="134"/>
    </row>
    <row r="71" spans="1:15" x14ac:dyDescent="0.2">
      <c r="A71" s="8"/>
    </row>
    <row r="72" spans="1:15" s="25" customFormat="1" ht="15" x14ac:dyDescent="0.25">
      <c r="A72" s="25" t="s">
        <v>441</v>
      </c>
      <c r="B72" s="25" t="s">
        <v>200</v>
      </c>
    </row>
    <row r="73" spans="1:15" s="10" customFormat="1" x14ac:dyDescent="0.2">
      <c r="A73" s="11"/>
      <c r="B73" s="12" t="s">
        <v>201</v>
      </c>
      <c r="C73" s="12"/>
      <c r="D73" s="12"/>
      <c r="E73" s="12"/>
      <c r="F73" s="12"/>
      <c r="G73" s="12"/>
      <c r="H73" s="12"/>
      <c r="I73" s="12" t="s">
        <v>291</v>
      </c>
      <c r="J73" s="125" t="s">
        <v>292</v>
      </c>
      <c r="K73" s="516" t="s">
        <v>293</v>
      </c>
      <c r="L73" s="517"/>
      <c r="M73" s="42"/>
    </row>
    <row r="74" spans="1:15" s="3" customFormat="1" x14ac:dyDescent="0.2">
      <c r="A74" s="11"/>
      <c r="B74" s="500" t="s">
        <v>25</v>
      </c>
      <c r="C74" s="501"/>
      <c r="D74" s="501"/>
      <c r="E74" s="501"/>
      <c r="F74" s="501"/>
      <c r="G74" s="501"/>
      <c r="H74" s="502"/>
      <c r="I74" s="135"/>
      <c r="J74" s="136"/>
      <c r="K74" s="518">
        <f>I74*J74</f>
        <v>0</v>
      </c>
      <c r="L74" s="519"/>
      <c r="M74" s="44"/>
      <c r="N74" s="36"/>
      <c r="O74" s="37"/>
    </row>
    <row r="75" spans="1:15" s="3" customFormat="1" ht="12" x14ac:dyDescent="0.2">
      <c r="A75" s="11"/>
      <c r="B75" s="520" t="s">
        <v>4</v>
      </c>
      <c r="C75" s="520"/>
      <c r="D75" s="520"/>
      <c r="E75" s="520"/>
      <c r="F75" s="520"/>
      <c r="G75" s="520"/>
      <c r="H75" s="520"/>
      <c r="I75" s="520"/>
      <c r="J75" s="520"/>
      <c r="K75" s="520"/>
      <c r="L75" s="520"/>
      <c r="M75" s="90"/>
      <c r="N75" s="36"/>
      <c r="O75" s="37"/>
    </row>
    <row r="76" spans="1:15" s="3" customFormat="1" ht="33" customHeight="1" x14ac:dyDescent="0.2">
      <c r="A76" s="11"/>
      <c r="B76" s="487"/>
      <c r="C76" s="488"/>
      <c r="D76" s="488"/>
      <c r="E76" s="488"/>
      <c r="F76" s="488"/>
      <c r="G76" s="488"/>
      <c r="H76" s="488"/>
      <c r="I76" s="488"/>
      <c r="J76" s="488"/>
      <c r="K76" s="488"/>
      <c r="L76" s="489"/>
      <c r="M76" s="90"/>
      <c r="N76" s="36"/>
      <c r="O76" s="37"/>
    </row>
    <row r="77" spans="1:15" ht="15" x14ac:dyDescent="0.25">
      <c r="A77" s="11"/>
      <c r="B77" s="19"/>
      <c r="C77" s="19"/>
      <c r="D77" s="19"/>
      <c r="E77" s="19"/>
      <c r="F77" s="19"/>
      <c r="G77" s="19"/>
      <c r="H77" s="19"/>
      <c r="I77" s="490" t="s">
        <v>444</v>
      </c>
      <c r="J77" s="491"/>
      <c r="K77" s="491"/>
      <c r="L77" s="492"/>
      <c r="M77" s="110">
        <f>K74</f>
        <v>0</v>
      </c>
    </row>
    <row r="78" spans="1:15" x14ac:dyDescent="0.2">
      <c r="A78" s="11"/>
      <c r="B78" s="19"/>
      <c r="C78" s="19"/>
      <c r="D78" s="19"/>
      <c r="E78" s="19"/>
      <c r="F78" s="19"/>
      <c r="G78" s="19"/>
      <c r="H78" s="19"/>
      <c r="I78" s="19"/>
    </row>
    <row r="79" spans="1:15" s="5" customFormat="1" ht="15.75" x14ac:dyDescent="0.25">
      <c r="A79" s="11"/>
      <c r="B79" s="521" t="s">
        <v>443</v>
      </c>
      <c r="C79" s="521"/>
      <c r="D79" s="521"/>
      <c r="E79" s="521"/>
      <c r="F79" s="521"/>
      <c r="G79" s="521"/>
      <c r="H79" s="521"/>
      <c r="I79" s="521"/>
      <c r="J79" s="521"/>
      <c r="K79" s="521"/>
      <c r="L79" s="522"/>
      <c r="M79" s="109">
        <f>M70+M77</f>
        <v>0</v>
      </c>
      <c r="N79" s="20"/>
    </row>
    <row r="80" spans="1:15" x14ac:dyDescent="0.2">
      <c r="A80" s="11"/>
      <c r="B80" s="19"/>
      <c r="C80" s="19"/>
      <c r="D80" s="19"/>
      <c r="E80" s="19"/>
      <c r="F80" s="19"/>
      <c r="G80" s="19"/>
      <c r="H80" s="19"/>
      <c r="I80" s="19"/>
    </row>
    <row r="81" spans="1:16" ht="15.75" x14ac:dyDescent="0.25">
      <c r="A81" s="11"/>
      <c r="B81" s="63"/>
      <c r="C81" s="19"/>
      <c r="D81" s="19"/>
      <c r="E81" s="19"/>
      <c r="F81" s="19"/>
      <c r="G81" s="19"/>
      <c r="H81" s="493" t="s">
        <v>151</v>
      </c>
      <c r="I81" s="494"/>
      <c r="J81" s="494"/>
      <c r="K81" s="494"/>
      <c r="L81" s="494"/>
      <c r="M81" s="126">
        <f>IFERROR(M79/L19,0)</f>
        <v>0</v>
      </c>
    </row>
    <row r="82" spans="1:16" ht="15" x14ac:dyDescent="0.2">
      <c r="A82" s="11"/>
      <c r="B82" s="484"/>
      <c r="C82" s="484"/>
      <c r="D82" s="484"/>
      <c r="E82" s="484"/>
      <c r="F82" s="9"/>
      <c r="G82" s="19"/>
      <c r="H82" s="19"/>
      <c r="I82" s="19"/>
      <c r="P82" s="53"/>
    </row>
    <row r="83" spans="1:16" ht="15.75" x14ac:dyDescent="0.25">
      <c r="A83" s="11"/>
      <c r="B83" s="484"/>
      <c r="C83" s="484"/>
      <c r="D83" s="484"/>
      <c r="E83" s="484"/>
      <c r="F83" s="40"/>
      <c r="G83" s="19"/>
      <c r="H83" s="493" t="s">
        <v>152</v>
      </c>
      <c r="I83" s="494"/>
      <c r="J83" s="494"/>
      <c r="K83" s="494"/>
      <c r="L83" s="494"/>
      <c r="M83" s="166">
        <f>M81*L10</f>
        <v>0</v>
      </c>
    </row>
    <row r="84" spans="1:16" x14ac:dyDescent="0.2">
      <c r="A84" s="11"/>
      <c r="B84" s="19"/>
      <c r="C84" s="19"/>
      <c r="D84" s="19"/>
      <c r="E84" s="19"/>
      <c r="F84" s="19"/>
      <c r="G84" s="19"/>
      <c r="H84" s="19"/>
      <c r="I84" s="19"/>
    </row>
    <row r="85" spans="1:16" x14ac:dyDescent="0.2">
      <c r="A85" s="11"/>
      <c r="B85" s="19"/>
      <c r="C85" s="19"/>
      <c r="D85" s="19"/>
      <c r="E85" s="19"/>
      <c r="F85" s="19"/>
      <c r="G85" s="19"/>
      <c r="H85" s="19"/>
      <c r="I85" s="19"/>
    </row>
    <row r="86" spans="1:16" ht="15" x14ac:dyDescent="0.25">
      <c r="A86" s="25" t="s">
        <v>442</v>
      </c>
      <c r="B86" s="25" t="s">
        <v>119</v>
      </c>
      <c r="O86"/>
    </row>
    <row r="87" spans="1:16" ht="29.1" customHeight="1" x14ac:dyDescent="0.2">
      <c r="A87" s="175"/>
      <c r="B87" s="350" t="s">
        <v>380</v>
      </c>
      <c r="C87" s="477"/>
      <c r="D87" s="477"/>
      <c r="E87" s="477"/>
      <c r="F87" s="477"/>
      <c r="G87" s="477"/>
      <c r="H87" s="477"/>
      <c r="I87" s="477"/>
      <c r="J87" s="477"/>
      <c r="K87" s="477"/>
      <c r="L87" s="477"/>
      <c r="M87" s="477"/>
      <c r="N87" s="21"/>
      <c r="O87" s="21"/>
      <c r="P87" s="21"/>
    </row>
    <row r="88" spans="1:16" x14ac:dyDescent="0.2">
      <c r="B88" s="21"/>
      <c r="C88" s="21"/>
      <c r="D88" s="21"/>
      <c r="E88" s="21"/>
      <c r="F88" s="21"/>
      <c r="G88" s="21"/>
      <c r="H88" s="21"/>
      <c r="I88" s="21"/>
      <c r="J88" s="21"/>
      <c r="K88" s="21"/>
      <c r="L88" s="21"/>
      <c r="M88" s="21"/>
      <c r="N88" s="21"/>
      <c r="O88" s="21"/>
      <c r="P88" s="21"/>
    </row>
    <row r="89" spans="1:16" x14ac:dyDescent="0.2">
      <c r="O89"/>
    </row>
    <row r="90" spans="1:16" x14ac:dyDescent="0.2">
      <c r="O90"/>
    </row>
    <row r="91" spans="1:16" x14ac:dyDescent="0.2">
      <c r="O91"/>
    </row>
    <row r="92" spans="1:16" x14ac:dyDescent="0.2">
      <c r="O92"/>
    </row>
    <row r="93" spans="1:16" x14ac:dyDescent="0.2">
      <c r="O93"/>
    </row>
    <row r="94" spans="1:16" x14ac:dyDescent="0.2">
      <c r="O94"/>
    </row>
    <row r="95" spans="1:16" x14ac:dyDescent="0.2">
      <c r="O95"/>
    </row>
    <row r="96" spans="1:16" x14ac:dyDescent="0.2">
      <c r="O96"/>
    </row>
    <row r="97" spans="15:15" x14ac:dyDescent="0.2">
      <c r="O97"/>
    </row>
    <row r="98" spans="15:15" x14ac:dyDescent="0.2">
      <c r="O98"/>
    </row>
    <row r="99" spans="15:15" x14ac:dyDescent="0.2">
      <c r="O99"/>
    </row>
    <row r="100" spans="15:15" x14ac:dyDescent="0.2">
      <c r="O100"/>
    </row>
    <row r="101" spans="15:15" x14ac:dyDescent="0.2">
      <c r="O101"/>
    </row>
    <row r="102" spans="15:15" x14ac:dyDescent="0.2">
      <c r="O102"/>
    </row>
    <row r="103" spans="15:15" x14ac:dyDescent="0.2">
      <c r="O103"/>
    </row>
    <row r="104" spans="15:15" x14ac:dyDescent="0.2">
      <c r="O104"/>
    </row>
    <row r="105" spans="15:15" x14ac:dyDescent="0.2">
      <c r="O105"/>
    </row>
    <row r="106" spans="15:15" x14ac:dyDescent="0.2">
      <c r="O106"/>
    </row>
    <row r="107" spans="15:15" x14ac:dyDescent="0.2">
      <c r="O107"/>
    </row>
    <row r="108" spans="15:15" x14ac:dyDescent="0.2">
      <c r="O108"/>
    </row>
    <row r="109" spans="15:15" x14ac:dyDescent="0.2">
      <c r="O109"/>
    </row>
    <row r="110" spans="15:15" x14ac:dyDescent="0.2">
      <c r="O110"/>
    </row>
    <row r="111" spans="15:15" x14ac:dyDescent="0.2">
      <c r="O111"/>
    </row>
    <row r="112" spans="15:15" x14ac:dyDescent="0.2">
      <c r="O112"/>
    </row>
    <row r="113" spans="15:15" x14ac:dyDescent="0.2">
      <c r="O113"/>
    </row>
    <row r="114" spans="15:15" x14ac:dyDescent="0.2">
      <c r="O114"/>
    </row>
    <row r="115" spans="15:15" x14ac:dyDescent="0.2">
      <c r="O115"/>
    </row>
    <row r="116" spans="15:15" x14ac:dyDescent="0.2">
      <c r="O116"/>
    </row>
    <row r="117" spans="15:15" x14ac:dyDescent="0.2">
      <c r="O117"/>
    </row>
    <row r="118" spans="15:15" x14ac:dyDescent="0.2">
      <c r="O118"/>
    </row>
    <row r="119" spans="15:15" x14ac:dyDescent="0.2">
      <c r="O119"/>
    </row>
    <row r="120" spans="15:15" x14ac:dyDescent="0.2">
      <c r="O120"/>
    </row>
    <row r="121" spans="15:15" x14ac:dyDescent="0.2">
      <c r="O121"/>
    </row>
    <row r="122" spans="15:15" x14ac:dyDescent="0.2">
      <c r="O122"/>
    </row>
    <row r="123" spans="15:15" x14ac:dyDescent="0.2">
      <c r="O123"/>
    </row>
    <row r="124" spans="15:15" x14ac:dyDescent="0.2">
      <c r="O124"/>
    </row>
    <row r="125" spans="15:15" x14ac:dyDescent="0.2">
      <c r="O125"/>
    </row>
    <row r="126" spans="15:15" x14ac:dyDescent="0.2">
      <c r="O126"/>
    </row>
    <row r="127" spans="15:15" x14ac:dyDescent="0.2">
      <c r="O127"/>
    </row>
    <row r="128" spans="15:15" x14ac:dyDescent="0.2">
      <c r="O128"/>
    </row>
    <row r="129" spans="1:15" x14ac:dyDescent="0.2">
      <c r="O129"/>
    </row>
    <row r="130" spans="1:15" x14ac:dyDescent="0.2">
      <c r="O130"/>
    </row>
    <row r="131" spans="1:15" x14ac:dyDescent="0.2">
      <c r="O131"/>
    </row>
    <row r="132" spans="1:15" x14ac:dyDescent="0.2">
      <c r="O132"/>
    </row>
    <row r="133" spans="1:15" x14ac:dyDescent="0.2">
      <c r="O133"/>
    </row>
    <row r="134" spans="1:15" x14ac:dyDescent="0.2">
      <c r="O134"/>
    </row>
    <row r="135" spans="1:15" x14ac:dyDescent="0.2">
      <c r="O135"/>
    </row>
    <row r="136" spans="1:15" x14ac:dyDescent="0.2">
      <c r="O136"/>
    </row>
    <row r="137" spans="1:15" x14ac:dyDescent="0.2">
      <c r="O137"/>
    </row>
    <row r="138" spans="1:15" ht="12.95" customHeight="1" x14ac:dyDescent="0.2">
      <c r="O138"/>
    </row>
    <row r="139" spans="1:15" hidden="1" x14ac:dyDescent="0.2">
      <c r="A139" t="s">
        <v>26</v>
      </c>
    </row>
    <row r="140" spans="1:15" hidden="1" x14ac:dyDescent="0.2">
      <c r="A140" t="s">
        <v>66</v>
      </c>
    </row>
  </sheetData>
  <mergeCells count="97">
    <mergeCell ref="B26:F26"/>
    <mergeCell ref="H36:L36"/>
    <mergeCell ref="H83:L83"/>
    <mergeCell ref="I70:L70"/>
    <mergeCell ref="I68:L68"/>
    <mergeCell ref="K73:L73"/>
    <mergeCell ref="K74:L74"/>
    <mergeCell ref="B75:L75"/>
    <mergeCell ref="B79:L79"/>
    <mergeCell ref="B51:C51"/>
    <mergeCell ref="D52:I52"/>
    <mergeCell ref="D44:I44"/>
    <mergeCell ref="G26:I26"/>
    <mergeCell ref="J33:L33"/>
    <mergeCell ref="K34:L34"/>
    <mergeCell ref="K32:L32"/>
    <mergeCell ref="J8:K8"/>
    <mergeCell ref="J16:K16"/>
    <mergeCell ref="J13:K13"/>
    <mergeCell ref="J14:K14"/>
    <mergeCell ref="B25:F25"/>
    <mergeCell ref="G25:I25"/>
    <mergeCell ref="B22:F22"/>
    <mergeCell ref="G22:I22"/>
    <mergeCell ref="B23:F23"/>
    <mergeCell ref="G23:I23"/>
    <mergeCell ref="B14:I14"/>
    <mergeCell ref="B15:I15"/>
    <mergeCell ref="B16:I16"/>
    <mergeCell ref="G30:I30"/>
    <mergeCell ref="B41:C41"/>
    <mergeCell ref="B42:C42"/>
    <mergeCell ref="D42:I42"/>
    <mergeCell ref="B43:C43"/>
    <mergeCell ref="D43:I43"/>
    <mergeCell ref="B31:F31"/>
    <mergeCell ref="B27:F27"/>
    <mergeCell ref="G27:I27"/>
    <mergeCell ref="B28:F28"/>
    <mergeCell ref="G28:I28"/>
    <mergeCell ref="B29:F29"/>
    <mergeCell ref="G29:I29"/>
    <mergeCell ref="B54:C54"/>
    <mergeCell ref="D54:I54"/>
    <mergeCell ref="B52:C52"/>
    <mergeCell ref="D50:I50"/>
    <mergeCell ref="G31:I31"/>
    <mergeCell ref="B44:C44"/>
    <mergeCell ref="B45:C45"/>
    <mergeCell ref="D46:I46"/>
    <mergeCell ref="B49:C49"/>
    <mergeCell ref="B50:C50"/>
    <mergeCell ref="D45:I45"/>
    <mergeCell ref="B46:C46"/>
    <mergeCell ref="H81:L81"/>
    <mergeCell ref="K56:L56"/>
    <mergeCell ref="J67:L67"/>
    <mergeCell ref="B74:H74"/>
    <mergeCell ref="D59:K59"/>
    <mergeCell ref="D60:K60"/>
    <mergeCell ref="B12:I12"/>
    <mergeCell ref="B13:I13"/>
    <mergeCell ref="B87:M87"/>
    <mergeCell ref="D61:K61"/>
    <mergeCell ref="D62:K62"/>
    <mergeCell ref="D63:K63"/>
    <mergeCell ref="D64:K64"/>
    <mergeCell ref="D65:K65"/>
    <mergeCell ref="D66:K66"/>
    <mergeCell ref="B83:E83"/>
    <mergeCell ref="D51:I51"/>
    <mergeCell ref="B53:C53"/>
    <mergeCell ref="D53:I53"/>
    <mergeCell ref="B76:L76"/>
    <mergeCell ref="B82:E82"/>
    <mergeCell ref="I77:L77"/>
    <mergeCell ref="B5:I5"/>
    <mergeCell ref="B6:I6"/>
    <mergeCell ref="B7:I7"/>
    <mergeCell ref="B8:I8"/>
    <mergeCell ref="B9:I9"/>
    <mergeCell ref="A1:D1"/>
    <mergeCell ref="J9:K9"/>
    <mergeCell ref="B30:F30"/>
    <mergeCell ref="J12:K12"/>
    <mergeCell ref="E1:J1"/>
    <mergeCell ref="J5:K5"/>
    <mergeCell ref="J6:K6"/>
    <mergeCell ref="J7:K7"/>
    <mergeCell ref="A2:M2"/>
    <mergeCell ref="B24:F24"/>
    <mergeCell ref="J15:K15"/>
    <mergeCell ref="G24:I24"/>
    <mergeCell ref="A3:M3"/>
    <mergeCell ref="J10:K10"/>
    <mergeCell ref="I17:K17"/>
    <mergeCell ref="I19:K19"/>
  </mergeCells>
  <phoneticPr fontId="12" type="noConversion"/>
  <pageMargins left="0.75" right="0.75" top="1" bottom="1" header="0.5" footer="0.5"/>
  <pageSetup orientation="portrait" horizontalDpi="4294967292" vertic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opLeftCell="E1" zoomScaleNormal="100" workbookViewId="0">
      <selection activeCell="F15" sqref="F15"/>
    </sheetView>
  </sheetViews>
  <sheetFormatPr defaultColWidth="11.42578125" defaultRowHeight="12.75" x14ac:dyDescent="0.2"/>
  <cols>
    <col min="1" max="1" width="5.7109375" customWidth="1"/>
    <col min="2" max="2" width="14.85546875" customWidth="1"/>
    <col min="5" max="5" width="11.28515625" customWidth="1"/>
  </cols>
  <sheetData>
    <row r="1" spans="1:15" s="146" customFormat="1" ht="15" x14ac:dyDescent="0.25">
      <c r="A1" s="148" t="s">
        <v>377</v>
      </c>
      <c r="C1" s="145"/>
      <c r="D1" s="145"/>
      <c r="E1" s="147"/>
      <c r="F1" s="147"/>
      <c r="G1" s="147"/>
      <c r="H1" s="147"/>
      <c r="I1" s="147"/>
      <c r="J1" s="147"/>
      <c r="O1" s="131"/>
    </row>
    <row r="2" spans="1:15" s="146" customFormat="1" ht="15" x14ac:dyDescent="0.25">
      <c r="A2" s="145" t="s">
        <v>172</v>
      </c>
      <c r="B2" s="145"/>
      <c r="C2" s="145"/>
      <c r="D2" s="145"/>
      <c r="E2" s="147"/>
      <c r="F2" s="147"/>
      <c r="G2" s="147"/>
      <c r="H2" s="147"/>
      <c r="I2" s="147"/>
      <c r="J2" s="147"/>
      <c r="O2" s="131"/>
    </row>
    <row r="4" spans="1:15" ht="36.75" x14ac:dyDescent="0.2">
      <c r="A4" s="534" t="s">
        <v>385</v>
      </c>
      <c r="B4" s="535"/>
      <c r="C4" s="111" t="s">
        <v>383</v>
      </c>
      <c r="D4" s="111" t="s">
        <v>384</v>
      </c>
      <c r="E4" s="111" t="s">
        <v>386</v>
      </c>
      <c r="F4" s="112" t="s">
        <v>351</v>
      </c>
    </row>
    <row r="5" spans="1:15" x14ac:dyDescent="0.2">
      <c r="A5" s="532"/>
      <c r="B5" s="533"/>
      <c r="C5" s="113"/>
      <c r="D5" s="113"/>
      <c r="E5" s="114"/>
      <c r="F5" s="118">
        <f t="shared" ref="F5:F14" si="0">E5*(D5-C5)</f>
        <v>0</v>
      </c>
    </row>
    <row r="6" spans="1:15" x14ac:dyDescent="0.2">
      <c r="A6" s="529"/>
      <c r="B6" s="530"/>
      <c r="C6" s="27"/>
      <c r="D6" s="27"/>
      <c r="E6" s="115"/>
      <c r="F6" s="118">
        <f t="shared" si="0"/>
        <v>0</v>
      </c>
    </row>
    <row r="7" spans="1:15" x14ac:dyDescent="0.2">
      <c r="A7" s="529"/>
      <c r="B7" s="530"/>
      <c r="C7" s="27"/>
      <c r="D7" s="27"/>
      <c r="E7" s="115"/>
      <c r="F7" s="118">
        <f t="shared" si="0"/>
        <v>0</v>
      </c>
    </row>
    <row r="8" spans="1:15" x14ac:dyDescent="0.2">
      <c r="A8" s="529"/>
      <c r="B8" s="530"/>
      <c r="C8" s="27"/>
      <c r="D8" s="27"/>
      <c r="E8" s="115"/>
      <c r="F8" s="118">
        <f t="shared" si="0"/>
        <v>0</v>
      </c>
    </row>
    <row r="9" spans="1:15" x14ac:dyDescent="0.2">
      <c r="A9" s="529"/>
      <c r="B9" s="530"/>
      <c r="C9" s="27"/>
      <c r="D9" s="27"/>
      <c r="E9" s="115"/>
      <c r="F9" s="118">
        <f t="shared" si="0"/>
        <v>0</v>
      </c>
    </row>
    <row r="10" spans="1:15" x14ac:dyDescent="0.2">
      <c r="A10" s="529"/>
      <c r="B10" s="530"/>
      <c r="C10" s="27"/>
      <c r="D10" s="27"/>
      <c r="E10" s="115"/>
      <c r="F10" s="118">
        <f t="shared" si="0"/>
        <v>0</v>
      </c>
    </row>
    <row r="11" spans="1:15" x14ac:dyDescent="0.2">
      <c r="A11" s="529"/>
      <c r="B11" s="530"/>
      <c r="C11" s="27"/>
      <c r="D11" s="27"/>
      <c r="E11" s="115"/>
      <c r="F11" s="118">
        <f t="shared" si="0"/>
        <v>0</v>
      </c>
    </row>
    <row r="12" spans="1:15" x14ac:dyDescent="0.2">
      <c r="A12" s="529"/>
      <c r="B12" s="530"/>
      <c r="C12" s="27"/>
      <c r="D12" s="27"/>
      <c r="E12" s="115"/>
      <c r="F12" s="118">
        <f t="shared" si="0"/>
        <v>0</v>
      </c>
    </row>
    <row r="13" spans="1:15" x14ac:dyDescent="0.2">
      <c r="A13" s="529"/>
      <c r="B13" s="530"/>
      <c r="C13" s="27"/>
      <c r="D13" s="27"/>
      <c r="E13" s="115"/>
      <c r="F13" s="118">
        <f t="shared" si="0"/>
        <v>0</v>
      </c>
    </row>
    <row r="14" spans="1:15" x14ac:dyDescent="0.2">
      <c r="A14" s="529"/>
      <c r="B14" s="530"/>
      <c r="C14" s="27"/>
      <c r="D14" s="27"/>
      <c r="E14" s="115"/>
      <c r="F14" s="118">
        <f t="shared" si="0"/>
        <v>0</v>
      </c>
    </row>
    <row r="15" spans="1:15" x14ac:dyDescent="0.2">
      <c r="E15" s="55" t="s">
        <v>352</v>
      </c>
      <c r="F15" s="165">
        <f>SUM(F5:F14)</f>
        <v>0</v>
      </c>
    </row>
    <row r="17" spans="1:6" ht="27" customHeight="1" x14ac:dyDescent="0.2">
      <c r="A17" s="531" t="s">
        <v>353</v>
      </c>
      <c r="B17" s="531"/>
      <c r="C17" s="531"/>
      <c r="D17" s="531"/>
      <c r="E17" s="531"/>
      <c r="F17" s="531"/>
    </row>
  </sheetData>
  <mergeCells count="12">
    <mergeCell ref="A4:B4"/>
    <mergeCell ref="A8:B8"/>
    <mergeCell ref="A9:B9"/>
    <mergeCell ref="A10:B10"/>
    <mergeCell ref="A13:B13"/>
    <mergeCell ref="A14:B14"/>
    <mergeCell ref="A17:F17"/>
    <mergeCell ref="A5:B5"/>
    <mergeCell ref="A6:B6"/>
    <mergeCell ref="A7:B7"/>
    <mergeCell ref="A11:B11"/>
    <mergeCell ref="A12:B12"/>
  </mergeCells>
  <phoneticPr fontId="12" type="noConversion"/>
  <pageMargins left="0.75" right="0.75" top="1" bottom="1" header="0.5" footer="0.5"/>
  <pageSetup orientation="portrait" horizontalDpi="4294967292" vertic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2"/>
  <sheetViews>
    <sheetView tabSelected="1" topLeftCell="A28" zoomScaleNormal="100" workbookViewId="0">
      <selection activeCell="B34" sqref="B34:K34"/>
    </sheetView>
  </sheetViews>
  <sheetFormatPr defaultColWidth="11.42578125" defaultRowHeight="12.75" x14ac:dyDescent="0.2"/>
  <cols>
    <col min="1" max="1" width="4.7109375" style="185" customWidth="1"/>
    <col min="2" max="2" width="7.42578125" style="185" customWidth="1"/>
    <col min="3" max="3" width="22.7109375" style="185" customWidth="1"/>
    <col min="4" max="4" width="12.7109375" style="185" customWidth="1"/>
    <col min="5" max="5" width="12.28515625" style="185" customWidth="1"/>
    <col min="6" max="6" width="9.5703125" style="185" customWidth="1"/>
    <col min="7" max="7" width="16" style="185" customWidth="1"/>
    <col min="8" max="8" width="15.140625" style="185" customWidth="1"/>
    <col min="9" max="9" width="13.85546875" style="185" customWidth="1"/>
    <col min="10" max="10" width="11.85546875" style="185" customWidth="1"/>
    <col min="11" max="11" width="10" style="185" customWidth="1"/>
    <col min="12" max="12" width="11.28515625" style="185" customWidth="1"/>
    <col min="13" max="13" width="10.140625" style="185" customWidth="1"/>
    <col min="14" max="16" width="11.42578125" style="185"/>
    <col min="17" max="17" width="10.85546875" style="185" hidden="1" customWidth="1"/>
    <col min="18" max="19" width="11.42578125" style="185"/>
    <col min="20" max="20" width="10.85546875" style="185" customWidth="1"/>
    <col min="21" max="16384" width="11.42578125" style="185"/>
  </cols>
  <sheetData>
    <row r="1" spans="1:19" s="203" customFormat="1" x14ac:dyDescent="0.2">
      <c r="B1" s="301" t="s">
        <v>375</v>
      </c>
      <c r="D1" s="302"/>
      <c r="E1" s="302"/>
      <c r="F1" s="267"/>
      <c r="G1" s="267"/>
      <c r="H1" s="267"/>
      <c r="I1" s="267"/>
      <c r="J1" s="267"/>
      <c r="K1" s="267"/>
      <c r="P1" s="286"/>
    </row>
    <row r="2" spans="1:19" s="203" customFormat="1" x14ac:dyDescent="0.2">
      <c r="B2" s="233" t="s">
        <v>454</v>
      </c>
    </row>
    <row r="3" spans="1:19" s="203" customFormat="1" x14ac:dyDescent="0.2">
      <c r="B3" s="192" t="s">
        <v>455</v>
      </c>
    </row>
    <row r="4" spans="1:19" s="203" customFormat="1" ht="15" customHeight="1" x14ac:dyDescent="0.2">
      <c r="A4" s="233" t="s">
        <v>313</v>
      </c>
      <c r="B4" s="233" t="s">
        <v>456</v>
      </c>
    </row>
    <row r="5" spans="1:19" s="203" customFormat="1" ht="78.95" customHeight="1" x14ac:dyDescent="0.2">
      <c r="B5" s="303" t="s">
        <v>399</v>
      </c>
      <c r="C5" s="303" t="s">
        <v>397</v>
      </c>
      <c r="D5" s="303" t="s">
        <v>445</v>
      </c>
      <c r="E5" s="303" t="s">
        <v>369</v>
      </c>
      <c r="F5" s="304" t="s">
        <v>373</v>
      </c>
      <c r="G5" s="305" t="s">
        <v>463</v>
      </c>
      <c r="H5" s="305" t="s">
        <v>446</v>
      </c>
      <c r="I5" s="305" t="s">
        <v>447</v>
      </c>
      <c r="J5" s="306" t="s">
        <v>370</v>
      </c>
      <c r="K5" s="305" t="s">
        <v>448</v>
      </c>
      <c r="L5" s="307" t="s">
        <v>400</v>
      </c>
      <c r="S5" s="286"/>
    </row>
    <row r="6" spans="1:19" s="203" customFormat="1" ht="12.95" customHeight="1" x14ac:dyDescent="0.2">
      <c r="B6" s="308"/>
      <c r="C6" s="309"/>
      <c r="D6" s="310"/>
      <c r="E6" s="310"/>
      <c r="F6" s="310"/>
      <c r="G6" s="287"/>
      <c r="H6" s="287"/>
      <c r="I6" s="288">
        <v>0</v>
      </c>
      <c r="J6" s="289">
        <f t="shared" ref="J6:J16" si="0">IF(H6=0,G6*I6,(G6-H6)*I6)</f>
        <v>0</v>
      </c>
      <c r="K6" s="290">
        <v>0</v>
      </c>
      <c r="L6" s="291">
        <f>-(J6+K6)</f>
        <v>0</v>
      </c>
      <c r="N6" s="311"/>
      <c r="Q6" s="203" t="s">
        <v>371</v>
      </c>
      <c r="S6" s="286"/>
    </row>
    <row r="7" spans="1:19" s="203" customFormat="1" ht="12.95" customHeight="1" x14ac:dyDescent="0.2">
      <c r="B7" s="312"/>
      <c r="C7" s="313"/>
      <c r="D7" s="314"/>
      <c r="E7" s="314"/>
      <c r="F7" s="314"/>
      <c r="G7" s="292"/>
      <c r="H7" s="292"/>
      <c r="I7" s="290">
        <v>0</v>
      </c>
      <c r="J7" s="289">
        <f t="shared" si="0"/>
        <v>0</v>
      </c>
      <c r="K7" s="290">
        <v>0</v>
      </c>
      <c r="L7" s="291">
        <f t="shared" ref="L7:L16" si="1">-(J7+K7)</f>
        <v>0</v>
      </c>
      <c r="Q7" s="203" t="s">
        <v>372</v>
      </c>
      <c r="S7" s="286"/>
    </row>
    <row r="8" spans="1:19" s="203" customFormat="1" ht="12.95" customHeight="1" x14ac:dyDescent="0.2">
      <c r="B8" s="312"/>
      <c r="C8" s="313"/>
      <c r="D8" s="314"/>
      <c r="E8" s="314"/>
      <c r="F8" s="314"/>
      <c r="G8" s="292"/>
      <c r="H8" s="292"/>
      <c r="I8" s="290">
        <v>0</v>
      </c>
      <c r="J8" s="289">
        <f t="shared" si="0"/>
        <v>0</v>
      </c>
      <c r="K8" s="290">
        <v>0</v>
      </c>
      <c r="L8" s="291">
        <f t="shared" si="1"/>
        <v>0</v>
      </c>
      <c r="S8" s="286"/>
    </row>
    <row r="9" spans="1:19" s="203" customFormat="1" ht="12.95" customHeight="1" x14ac:dyDescent="0.2">
      <c r="B9" s="312"/>
      <c r="C9" s="313"/>
      <c r="D9" s="314"/>
      <c r="E9" s="314"/>
      <c r="F9" s="314"/>
      <c r="G9" s="292"/>
      <c r="H9" s="292"/>
      <c r="I9" s="290">
        <v>0</v>
      </c>
      <c r="J9" s="289">
        <f t="shared" si="0"/>
        <v>0</v>
      </c>
      <c r="K9" s="290">
        <v>0</v>
      </c>
      <c r="L9" s="291">
        <f t="shared" si="1"/>
        <v>0</v>
      </c>
      <c r="S9" s="286"/>
    </row>
    <row r="10" spans="1:19" s="203" customFormat="1" ht="12.95" customHeight="1" x14ac:dyDescent="0.2">
      <c r="B10" s="312"/>
      <c r="C10" s="313"/>
      <c r="D10" s="314"/>
      <c r="E10" s="314"/>
      <c r="F10" s="314"/>
      <c r="G10" s="292"/>
      <c r="H10" s="292"/>
      <c r="I10" s="290">
        <v>0</v>
      </c>
      <c r="J10" s="289">
        <f t="shared" si="0"/>
        <v>0</v>
      </c>
      <c r="K10" s="290">
        <v>0</v>
      </c>
      <c r="L10" s="291">
        <f t="shared" si="1"/>
        <v>0</v>
      </c>
      <c r="S10" s="286"/>
    </row>
    <row r="11" spans="1:19" s="203" customFormat="1" ht="12.95" customHeight="1" x14ac:dyDescent="0.2">
      <c r="B11" s="312"/>
      <c r="C11" s="313"/>
      <c r="D11" s="314"/>
      <c r="E11" s="314"/>
      <c r="F11" s="314"/>
      <c r="G11" s="292"/>
      <c r="H11" s="292"/>
      <c r="I11" s="290">
        <v>0</v>
      </c>
      <c r="J11" s="289">
        <f t="shared" si="0"/>
        <v>0</v>
      </c>
      <c r="K11" s="290">
        <v>0</v>
      </c>
      <c r="L11" s="291">
        <f t="shared" si="1"/>
        <v>0</v>
      </c>
      <c r="S11" s="286"/>
    </row>
    <row r="12" spans="1:19" s="203" customFormat="1" ht="12.95" customHeight="1" x14ac:dyDescent="0.2">
      <c r="B12" s="312"/>
      <c r="C12" s="313"/>
      <c r="D12" s="314"/>
      <c r="E12" s="314"/>
      <c r="F12" s="314"/>
      <c r="G12" s="292"/>
      <c r="H12" s="292"/>
      <c r="I12" s="290">
        <v>0</v>
      </c>
      <c r="J12" s="289">
        <f t="shared" si="0"/>
        <v>0</v>
      </c>
      <c r="K12" s="290">
        <v>0</v>
      </c>
      <c r="L12" s="291">
        <f t="shared" si="1"/>
        <v>0</v>
      </c>
      <c r="S12" s="286"/>
    </row>
    <row r="13" spans="1:19" s="203" customFormat="1" ht="12.95" customHeight="1" x14ac:dyDescent="0.2">
      <c r="B13" s="312"/>
      <c r="C13" s="313"/>
      <c r="D13" s="314"/>
      <c r="E13" s="314"/>
      <c r="F13" s="314"/>
      <c r="G13" s="292"/>
      <c r="H13" s="292"/>
      <c r="I13" s="290">
        <v>0</v>
      </c>
      <c r="J13" s="289">
        <f t="shared" si="0"/>
        <v>0</v>
      </c>
      <c r="K13" s="290">
        <v>0</v>
      </c>
      <c r="L13" s="291">
        <f t="shared" si="1"/>
        <v>0</v>
      </c>
      <c r="S13" s="286"/>
    </row>
    <row r="14" spans="1:19" s="203" customFormat="1" ht="12.95" customHeight="1" x14ac:dyDescent="0.2">
      <c r="B14" s="312"/>
      <c r="C14" s="313"/>
      <c r="D14" s="314"/>
      <c r="E14" s="314"/>
      <c r="F14" s="314"/>
      <c r="G14" s="292"/>
      <c r="H14" s="292"/>
      <c r="I14" s="290">
        <v>0</v>
      </c>
      <c r="J14" s="289">
        <f t="shared" si="0"/>
        <v>0</v>
      </c>
      <c r="K14" s="290">
        <v>0</v>
      </c>
      <c r="L14" s="291">
        <f t="shared" si="1"/>
        <v>0</v>
      </c>
      <c r="S14" s="286"/>
    </row>
    <row r="15" spans="1:19" s="203" customFormat="1" ht="12.75" customHeight="1" x14ac:dyDescent="0.2">
      <c r="B15" s="312"/>
      <c r="C15" s="313"/>
      <c r="D15" s="314"/>
      <c r="E15" s="314"/>
      <c r="F15" s="314"/>
      <c r="G15" s="292"/>
      <c r="H15" s="292"/>
      <c r="I15" s="290">
        <v>0</v>
      </c>
      <c r="J15" s="289">
        <f t="shared" si="0"/>
        <v>0</v>
      </c>
      <c r="K15" s="290">
        <v>0</v>
      </c>
      <c r="L15" s="291">
        <f t="shared" si="1"/>
        <v>0</v>
      </c>
      <c r="S15" s="286"/>
    </row>
    <row r="16" spans="1:19" s="203" customFormat="1" ht="12.75" customHeight="1" x14ac:dyDescent="0.2">
      <c r="B16" s="315"/>
      <c r="C16" s="316"/>
      <c r="D16" s="317"/>
      <c r="E16" s="317"/>
      <c r="F16" s="317"/>
      <c r="G16" s="293"/>
      <c r="H16" s="293"/>
      <c r="I16" s="294">
        <v>0</v>
      </c>
      <c r="J16" s="289">
        <f t="shared" si="0"/>
        <v>0</v>
      </c>
      <c r="K16" s="294">
        <v>0</v>
      </c>
      <c r="L16" s="296">
        <f t="shared" si="1"/>
        <v>0</v>
      </c>
      <c r="S16" s="286"/>
    </row>
    <row r="17" spans="1:15" s="203" customFormat="1" ht="13.5" customHeight="1" x14ac:dyDescent="0.2">
      <c r="K17" s="297" t="s">
        <v>388</v>
      </c>
      <c r="L17" s="122">
        <f>SUM(L6:L16)</f>
        <v>0</v>
      </c>
    </row>
    <row r="18" spans="1:15" s="203" customFormat="1" x14ac:dyDescent="0.2"/>
    <row r="19" spans="1:15" s="203" customFormat="1" x14ac:dyDescent="0.2">
      <c r="A19" s="233" t="s">
        <v>406</v>
      </c>
      <c r="B19" s="233" t="s">
        <v>457</v>
      </c>
    </row>
    <row r="20" spans="1:15" s="203" customFormat="1" ht="78.95" customHeight="1" x14ac:dyDescent="0.2">
      <c r="B20" s="303" t="s">
        <v>399</v>
      </c>
      <c r="C20" s="303" t="s">
        <v>397</v>
      </c>
      <c r="D20" s="303" t="s">
        <v>401</v>
      </c>
      <c r="E20" s="545" t="s">
        <v>369</v>
      </c>
      <c r="F20" s="546"/>
      <c r="G20" s="305" t="s">
        <v>463</v>
      </c>
      <c r="H20" s="305" t="s">
        <v>446</v>
      </c>
      <c r="I20" s="305" t="s">
        <v>447</v>
      </c>
      <c r="J20" s="306" t="s">
        <v>370</v>
      </c>
      <c r="K20" s="306" t="s">
        <v>374</v>
      </c>
      <c r="L20" s="307" t="s">
        <v>402</v>
      </c>
      <c r="O20" s="286"/>
    </row>
    <row r="21" spans="1:15" s="203" customFormat="1" ht="12.95" customHeight="1" x14ac:dyDescent="0.2">
      <c r="B21" s="318"/>
      <c r="C21" s="319"/>
      <c r="D21" s="310"/>
      <c r="E21" s="547"/>
      <c r="F21" s="548"/>
      <c r="G21" s="287"/>
      <c r="H21" s="287"/>
      <c r="I21" s="288"/>
      <c r="J21" s="289">
        <f t="shared" ref="J21:J28" si="2">G21*I21</f>
        <v>0</v>
      </c>
      <c r="K21" s="290"/>
      <c r="L21" s="291">
        <f t="shared" ref="L21:L28" si="3">(J21+K21)</f>
        <v>0</v>
      </c>
      <c r="O21" s="286"/>
    </row>
    <row r="22" spans="1:15" s="203" customFormat="1" ht="12.95" customHeight="1" x14ac:dyDescent="0.2">
      <c r="B22" s="320"/>
      <c r="C22" s="321"/>
      <c r="D22" s="314"/>
      <c r="E22" s="539"/>
      <c r="F22" s="540"/>
      <c r="G22" s="292"/>
      <c r="H22" s="292"/>
      <c r="I22" s="290"/>
      <c r="J22" s="289">
        <f t="shared" si="2"/>
        <v>0</v>
      </c>
      <c r="K22" s="290"/>
      <c r="L22" s="291">
        <f t="shared" si="3"/>
        <v>0</v>
      </c>
      <c r="O22" s="286"/>
    </row>
    <row r="23" spans="1:15" s="203" customFormat="1" ht="12.95" customHeight="1" x14ac:dyDescent="0.2">
      <c r="B23" s="320"/>
      <c r="C23" s="321"/>
      <c r="D23" s="314"/>
      <c r="E23" s="539"/>
      <c r="F23" s="540"/>
      <c r="G23" s="292"/>
      <c r="H23" s="292"/>
      <c r="I23" s="290"/>
      <c r="J23" s="289">
        <f t="shared" si="2"/>
        <v>0</v>
      </c>
      <c r="K23" s="290"/>
      <c r="L23" s="291">
        <f t="shared" si="3"/>
        <v>0</v>
      </c>
      <c r="O23" s="286"/>
    </row>
    <row r="24" spans="1:15" s="203" customFormat="1" ht="12.95" customHeight="1" x14ac:dyDescent="0.2">
      <c r="B24" s="320"/>
      <c r="C24" s="321"/>
      <c r="D24" s="314"/>
      <c r="E24" s="539"/>
      <c r="F24" s="540"/>
      <c r="G24" s="292"/>
      <c r="H24" s="292"/>
      <c r="I24" s="290"/>
      <c r="J24" s="289">
        <f t="shared" si="2"/>
        <v>0</v>
      </c>
      <c r="K24" s="290"/>
      <c r="L24" s="291">
        <f t="shared" si="3"/>
        <v>0</v>
      </c>
      <c r="O24" s="286"/>
    </row>
    <row r="25" spans="1:15" s="203" customFormat="1" ht="12.95" customHeight="1" x14ac:dyDescent="0.2">
      <c r="B25" s="320"/>
      <c r="C25" s="321"/>
      <c r="D25" s="314"/>
      <c r="E25" s="539"/>
      <c r="F25" s="540"/>
      <c r="G25" s="292"/>
      <c r="H25" s="292"/>
      <c r="I25" s="290"/>
      <c r="J25" s="289">
        <f t="shared" si="2"/>
        <v>0</v>
      </c>
      <c r="K25" s="290"/>
      <c r="L25" s="291">
        <f t="shared" si="3"/>
        <v>0</v>
      </c>
      <c r="O25" s="286"/>
    </row>
    <row r="26" spans="1:15" s="203" customFormat="1" ht="12.95" customHeight="1" x14ac:dyDescent="0.2">
      <c r="B26" s="320"/>
      <c r="C26" s="321"/>
      <c r="D26" s="314"/>
      <c r="E26" s="539"/>
      <c r="F26" s="540"/>
      <c r="G26" s="292"/>
      <c r="H26" s="292"/>
      <c r="I26" s="290"/>
      <c r="J26" s="289">
        <f t="shared" si="2"/>
        <v>0</v>
      </c>
      <c r="K26" s="290"/>
      <c r="L26" s="291">
        <f t="shared" si="3"/>
        <v>0</v>
      </c>
    </row>
    <row r="27" spans="1:15" s="203" customFormat="1" ht="12.95" customHeight="1" x14ac:dyDescent="0.2">
      <c r="B27" s="320"/>
      <c r="C27" s="321"/>
      <c r="D27" s="314"/>
      <c r="E27" s="539"/>
      <c r="F27" s="540"/>
      <c r="G27" s="292"/>
      <c r="H27" s="292"/>
      <c r="I27" s="290"/>
      <c r="J27" s="289">
        <f t="shared" si="2"/>
        <v>0</v>
      </c>
      <c r="K27" s="290"/>
      <c r="L27" s="291">
        <f t="shared" si="3"/>
        <v>0</v>
      </c>
    </row>
    <row r="28" spans="1:15" s="203" customFormat="1" ht="12.95" customHeight="1" x14ac:dyDescent="0.2">
      <c r="B28" s="322"/>
      <c r="C28" s="323"/>
      <c r="D28" s="317"/>
      <c r="E28" s="541"/>
      <c r="F28" s="542"/>
      <c r="G28" s="293"/>
      <c r="H28" s="293"/>
      <c r="I28" s="294"/>
      <c r="J28" s="295">
        <f t="shared" si="2"/>
        <v>0</v>
      </c>
      <c r="K28" s="294"/>
      <c r="L28" s="291">
        <f t="shared" si="3"/>
        <v>0</v>
      </c>
    </row>
    <row r="29" spans="1:15" s="271" customFormat="1" x14ac:dyDescent="0.2">
      <c r="B29" s="324"/>
      <c r="C29" s="324"/>
      <c r="D29" s="324"/>
      <c r="E29" s="325"/>
      <c r="F29" s="325"/>
      <c r="G29" s="325"/>
      <c r="H29" s="325"/>
      <c r="I29" s="298"/>
      <c r="J29" s="543" t="s">
        <v>389</v>
      </c>
      <c r="K29" s="543"/>
      <c r="L29" s="122">
        <f>SUM(L21:L28)</f>
        <v>0</v>
      </c>
    </row>
    <row r="30" spans="1:15" s="271" customFormat="1" x14ac:dyDescent="0.2">
      <c r="B30" s="324"/>
      <c r="C30" s="324"/>
      <c r="D30" s="324"/>
      <c r="E30" s="325"/>
      <c r="F30" s="325"/>
      <c r="G30" s="325"/>
      <c r="H30" s="325"/>
      <c r="I30" s="298"/>
      <c r="J30" s="299"/>
      <c r="K30" s="122"/>
      <c r="L30" s="122"/>
    </row>
    <row r="31" spans="1:15" s="271" customFormat="1" x14ac:dyDescent="0.2">
      <c r="B31" s="324"/>
      <c r="C31" s="324"/>
      <c r="D31" s="324"/>
      <c r="E31" s="325"/>
      <c r="F31" s="325"/>
      <c r="G31" s="325"/>
      <c r="H31" s="544" t="s">
        <v>461</v>
      </c>
      <c r="I31" s="544"/>
      <c r="J31" s="544"/>
      <c r="K31" s="544"/>
      <c r="L31" s="168">
        <f>SUM(L17,L29)</f>
        <v>0</v>
      </c>
    </row>
    <row r="32" spans="1:15" s="203" customFormat="1" ht="15" customHeight="1" x14ac:dyDescent="0.2">
      <c r="B32" s="329" t="s">
        <v>393</v>
      </c>
      <c r="C32" s="222"/>
      <c r="D32" s="222"/>
      <c r="E32" s="222"/>
      <c r="F32" s="222"/>
      <c r="G32" s="222"/>
      <c r="H32" s="222"/>
      <c r="J32" s="328"/>
      <c r="K32" s="328"/>
      <c r="L32" s="328"/>
      <c r="N32" s="286"/>
    </row>
    <row r="33" spans="2:15" s="203" customFormat="1" ht="141" customHeight="1" x14ac:dyDescent="0.2">
      <c r="B33" s="537"/>
      <c r="C33" s="538"/>
      <c r="D33" s="538"/>
      <c r="E33" s="538"/>
      <c r="F33" s="538"/>
      <c r="G33" s="538"/>
      <c r="H33" s="538"/>
      <c r="I33" s="538"/>
      <c r="J33" s="538"/>
      <c r="K33" s="538"/>
      <c r="L33" s="538"/>
      <c r="N33" s="286"/>
    </row>
    <row r="34" spans="2:15" s="203" customFormat="1" ht="25.5" customHeight="1" x14ac:dyDescent="0.2">
      <c r="B34" s="536" t="s">
        <v>464</v>
      </c>
      <c r="C34" s="536"/>
      <c r="D34" s="536"/>
      <c r="E34" s="536"/>
      <c r="F34" s="536"/>
      <c r="G34" s="536"/>
      <c r="H34" s="536"/>
      <c r="I34" s="536"/>
      <c r="J34" s="536"/>
      <c r="K34" s="536"/>
      <c r="L34" s="122"/>
    </row>
    <row r="35" spans="2:15" s="203" customFormat="1" x14ac:dyDescent="0.2">
      <c r="B35" s="536" t="s">
        <v>398</v>
      </c>
      <c r="C35" s="536"/>
      <c r="D35" s="536"/>
      <c r="E35" s="536"/>
      <c r="F35" s="536"/>
      <c r="G35" s="536"/>
      <c r="H35" s="536"/>
      <c r="I35" s="536"/>
      <c r="J35" s="536"/>
      <c r="K35" s="536"/>
      <c r="L35" s="122"/>
    </row>
    <row r="36" spans="2:15" s="203" customFormat="1" ht="14.25" customHeight="1" x14ac:dyDescent="0.2">
      <c r="B36" s="536" t="s">
        <v>462</v>
      </c>
      <c r="C36" s="536"/>
      <c r="D36" s="536"/>
      <c r="E36" s="536"/>
      <c r="F36" s="536"/>
      <c r="G36" s="536"/>
      <c r="H36" s="536"/>
      <c r="I36" s="536"/>
      <c r="J36" s="536"/>
      <c r="K36" s="536"/>
      <c r="L36" s="224"/>
    </row>
    <row r="37" spans="2:15" s="203" customFormat="1" ht="27.75" customHeight="1" x14ac:dyDescent="0.2">
      <c r="B37" s="536" t="s">
        <v>403</v>
      </c>
      <c r="C37" s="536"/>
      <c r="D37" s="536"/>
      <c r="E37" s="536"/>
      <c r="F37" s="536"/>
      <c r="G37" s="536"/>
      <c r="H37" s="536"/>
      <c r="I37" s="536"/>
      <c r="J37" s="536"/>
      <c r="K37" s="536"/>
      <c r="L37" s="224"/>
    </row>
    <row r="38" spans="2:15" s="203" customFormat="1" ht="27.75" customHeight="1" x14ac:dyDescent="0.2">
      <c r="B38" s="536" t="s">
        <v>404</v>
      </c>
      <c r="C38" s="536"/>
      <c r="D38" s="536"/>
      <c r="E38" s="536"/>
      <c r="F38" s="536"/>
      <c r="G38" s="536"/>
      <c r="H38" s="536"/>
      <c r="I38" s="536"/>
      <c r="J38" s="536"/>
      <c r="K38" s="536"/>
      <c r="L38" s="224"/>
    </row>
    <row r="39" spans="2:15" s="203" customFormat="1" ht="9.75" customHeight="1" x14ac:dyDescent="0.2">
      <c r="B39" s="326"/>
      <c r="C39" s="326"/>
      <c r="D39" s="326"/>
      <c r="E39" s="326"/>
      <c r="F39" s="326"/>
      <c r="G39" s="326"/>
      <c r="H39" s="326"/>
      <c r="I39" s="326"/>
      <c r="J39" s="326"/>
      <c r="K39" s="326"/>
      <c r="L39" s="224"/>
    </row>
    <row r="40" spans="2:15" s="203" customFormat="1" ht="30" customHeight="1" x14ac:dyDescent="0.2">
      <c r="B40" s="536" t="s">
        <v>405</v>
      </c>
      <c r="C40" s="536"/>
      <c r="D40" s="536"/>
      <c r="E40" s="536"/>
      <c r="F40" s="536"/>
      <c r="G40" s="536"/>
      <c r="H40" s="536"/>
      <c r="I40" s="536"/>
      <c r="J40" s="536"/>
      <c r="K40" s="536"/>
      <c r="L40" s="327"/>
      <c r="M40" s="327"/>
      <c r="O40" s="286"/>
    </row>
    <row r="41" spans="2:15" s="203" customFormat="1" ht="15.95" customHeight="1" x14ac:dyDescent="0.2">
      <c r="C41" s="222"/>
      <c r="D41" s="222"/>
      <c r="E41" s="222"/>
      <c r="F41" s="222"/>
      <c r="G41" s="222"/>
      <c r="H41" s="222"/>
      <c r="I41" s="222"/>
      <c r="K41" s="328"/>
      <c r="L41" s="328"/>
      <c r="M41" s="328"/>
      <c r="O41" s="286"/>
    </row>
    <row r="42" spans="2:15" s="242" customFormat="1" ht="18.95" customHeight="1" x14ac:dyDescent="0.2">
      <c r="B42" s="330"/>
      <c r="C42" s="331"/>
      <c r="D42" s="331"/>
      <c r="E42" s="331"/>
      <c r="F42" s="331"/>
      <c r="G42" s="331"/>
      <c r="H42" s="331"/>
      <c r="I42" s="331"/>
      <c r="J42" s="331"/>
      <c r="K42" s="331"/>
      <c r="L42" s="331"/>
      <c r="M42" s="331"/>
      <c r="N42" s="28"/>
    </row>
  </sheetData>
  <mergeCells count="18">
    <mergeCell ref="E25:F25"/>
    <mergeCell ref="E20:F20"/>
    <mergeCell ref="E21:F21"/>
    <mergeCell ref="E22:F22"/>
    <mergeCell ref="E23:F23"/>
    <mergeCell ref="E24:F24"/>
    <mergeCell ref="B33:L33"/>
    <mergeCell ref="E26:F26"/>
    <mergeCell ref="E27:F27"/>
    <mergeCell ref="E28:F28"/>
    <mergeCell ref="J29:K29"/>
    <mergeCell ref="H31:K31"/>
    <mergeCell ref="B34:K34"/>
    <mergeCell ref="B35:K35"/>
    <mergeCell ref="B36:K36"/>
    <mergeCell ref="B37:K37"/>
    <mergeCell ref="B38:K38"/>
    <mergeCell ref="B40:K40"/>
  </mergeCells>
  <dataValidations count="1">
    <dataValidation type="list" allowBlank="1" showInputMessage="1" showErrorMessage="1" sqref="F6:F16">
      <formula1>$Q$6:$Q$7</formula1>
    </dataValidation>
  </dataValidations>
  <pageMargins left="0.7" right="0.7" top="0.75" bottom="0.75" header="0.3" footer="0.3"/>
  <pageSetup scale="6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837B75A27F5D45887CEDD6015D2D5B" ma:contentTypeVersion="1" ma:contentTypeDescription="Create a new document." ma:contentTypeScope="" ma:versionID="af8408ebb0860b6f59ce23e0777559c3">
  <xsd:schema xmlns:xsd="http://www.w3.org/2001/XMLSchema" xmlns:xs="http://www.w3.org/2001/XMLSchema" xmlns:p="http://schemas.microsoft.com/office/2006/metadata/properties" xmlns:ns2="e074d370-b051-4db2-8feb-aa2180402429" targetNamespace="http://schemas.microsoft.com/office/2006/metadata/properties" ma:root="true" ma:fieldsID="05d3ec63d0a9ec04cf44c82f08e825b4" ns2:_="">
    <xsd:import namespace="e074d370-b051-4db2-8feb-aa218040242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74d370-b051-4db2-8feb-aa218040242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AB2EC6-B070-4C65-8428-1F248C3AA9DE}"/>
</file>

<file path=customXml/itemProps2.xml><?xml version="1.0" encoding="utf-8"?>
<ds:datastoreItem xmlns:ds="http://schemas.openxmlformats.org/officeDocument/2006/customXml" ds:itemID="{17CD5E4C-E95B-4455-B3E0-EFD6BF263E2D}"/>
</file>

<file path=customXml/itemProps3.xml><?xml version="1.0" encoding="utf-8"?>
<ds:datastoreItem xmlns:ds="http://schemas.openxmlformats.org/officeDocument/2006/customXml" ds:itemID="{4B7B853B-A00E-443A-A9E6-C002E8161E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Table 4.1.1</vt:lpstr>
      <vt:lpstr>README</vt:lpstr>
      <vt:lpstr>Table 4.1-ShipDays</vt:lpstr>
      <vt:lpstr>Table 4.2-Personnel</vt:lpstr>
      <vt:lpstr>Table 4.3-BS Budget</vt:lpstr>
      <vt:lpstr>Table 5.1-SS Summary</vt:lpstr>
      <vt:lpstr>Table 5.2-SS Budget</vt:lpstr>
      <vt:lpstr>Table 5.3-SS CF</vt:lpstr>
      <vt:lpstr>Table 6.1-Tech Ex_Pool</vt:lpstr>
      <vt:lpstr>Table 7.1-Final Request</vt:lpstr>
      <vt:lpstr>'Table 4.1-ShipDays'!Print_Area</vt:lpstr>
      <vt:lpstr>'Table 4.3-BS Budget'!Print_Area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OTS Table Template 30Oct17</dc:title>
  <dc:subject/>
  <dc:creator>User</dc:creator>
  <cp:keywords/>
  <dc:description/>
  <cp:lastModifiedBy>Brandi Murphy</cp:lastModifiedBy>
  <cp:lastPrinted>2019-06-27T20:22:24Z</cp:lastPrinted>
  <dcterms:created xsi:type="dcterms:W3CDTF">2010-03-18T21:50:07Z</dcterms:created>
  <dcterms:modified xsi:type="dcterms:W3CDTF">2019-09-18T17:59:10Z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0x010100D1837B75A27F5D45887CEDD6015D2D5B</vt:lpwstr>
  </property>
</Properties>
</file>